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<sst xmlns="http://schemas.openxmlformats.org/spreadsheetml/2006/main" count="45" uniqueCount="42">
  <si>
    <t>附件1-1</t>
  </si>
  <si>
    <t>盐田区2021年政府性基金收支预算调整表</t>
  </si>
  <si>
    <t>单位：万元</t>
  </si>
  <si>
    <t>收入情况</t>
  </si>
  <si>
    <t>支出情况</t>
  </si>
  <si>
    <t>预算科目</t>
  </si>
  <si>
    <t>2021年预算数</t>
  </si>
  <si>
    <t>调整预算数</t>
  </si>
  <si>
    <t>一、政府性基金收入</t>
  </si>
  <si>
    <t>一、城乡社区支出</t>
  </si>
  <si>
    <t>（一）国有土地使用权出让收入</t>
  </si>
  <si>
    <t>（一）国有土地使用权出让收入安排的支出</t>
  </si>
  <si>
    <t>（二）彩票公益金收入</t>
  </si>
  <si>
    <t>二、其他支出</t>
  </si>
  <si>
    <t>1.福利彩票公益金收入</t>
  </si>
  <si>
    <t>（一）其他政府性基金及对应专项债务收入安排的支出</t>
  </si>
  <si>
    <t>-</t>
  </si>
  <si>
    <t>2.体育彩票公益金收入</t>
  </si>
  <si>
    <t>（二）彩票公益金安排的支出</t>
  </si>
  <si>
    <t>二、政府性基金转移收入</t>
  </si>
  <si>
    <t>1.用于社会福利的彩票公益金支出</t>
  </si>
  <si>
    <t>（一）政府性基金转移支付收入</t>
  </si>
  <si>
    <t>2.用于体育事业的彩票公益金支出</t>
  </si>
  <si>
    <t>（二）抗疫特别国债转移支付收入</t>
  </si>
  <si>
    <t>三、转移性支出</t>
  </si>
  <si>
    <t>三、上年结余收入</t>
  </si>
  <si>
    <t>（一）调出资金</t>
  </si>
  <si>
    <t>（一）政府性基金预算上年结余收入</t>
  </si>
  <si>
    <t>（二）年终结余</t>
  </si>
  <si>
    <t>四、债务转贷收入</t>
  </si>
  <si>
    <t>四、债务付息支出</t>
  </si>
  <si>
    <t>（一）地方政府专项债务转贷收入</t>
  </si>
  <si>
    <t>（一）地方政府专项债务付息支出</t>
  </si>
  <si>
    <t>四、专项债券对应项目专项收入</t>
  </si>
  <si>
    <t>五、债务发行费用支出</t>
  </si>
  <si>
    <t>（一）其他政府性基金专项债务对应项目专项收入</t>
  </si>
  <si>
    <t>（一）地方政府专项债务发行费用支出</t>
  </si>
  <si>
    <t>六、抗疫特别国债安排的支出</t>
  </si>
  <si>
    <t>（一）基础设施建设</t>
  </si>
  <si>
    <t>（二）抗疫相关支出</t>
  </si>
  <si>
    <t>收入合计</t>
  </si>
  <si>
    <t>支出合计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</si>
</sst>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7" fillId="24" borderId="17" applyNumberFormat="0" applyAlignment="0" applyProtection="0">
      <alignment vertical="center"/>
    </xf>
    <xf numFmtId="0" fontId="18" fillId="24" borderId="11" applyNumberFormat="0" applyAlignment="0" applyProtection="0">
      <alignment vertical="center"/>
    </xf>
    <xf numFmtId="0" fontId="20" fillId="26" borderId="1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49">
      <alignment vertical="center"/>
    </xf>
    <xf numFmtId="0" fontId="2" fillId="0" borderId="0" xfId="49" applyFont="1">
      <alignment vertical="center"/>
    </xf>
    <xf numFmtId="0" fontId="3" fillId="0" borderId="0" xfId="49" applyFont="1" applyAlignment="1">
      <alignment horizontal="center" vertical="center"/>
    </xf>
    <xf numFmtId="0" fontId="4" fillId="0" borderId="0" xfId="49" applyFont="1" applyBorder="1" applyAlignment="1">
      <alignment horizontal="right" vertical="center"/>
    </xf>
    <xf numFmtId="0" fontId="5" fillId="0" borderId="1" xfId="49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/>
    </xf>
    <xf numFmtId="0" fontId="5" fillId="0" borderId="3" xfId="49" applyFont="1" applyBorder="1" applyAlignment="1">
      <alignment horizontal="center" vertical="center"/>
    </xf>
    <xf numFmtId="0" fontId="5" fillId="0" borderId="4" xfId="49" applyFont="1" applyBorder="1" applyAlignment="1">
      <alignment horizontal="center" vertical="center"/>
    </xf>
    <xf numFmtId="0" fontId="5" fillId="0" borderId="5" xfId="49" applyFont="1" applyBorder="1" applyAlignment="1">
      <alignment horizontal="center" vertical="center"/>
    </xf>
    <xf numFmtId="0" fontId="5" fillId="0" borderId="6" xfId="49" applyFont="1" applyBorder="1" applyAlignment="1">
      <alignment horizontal="center" vertical="center"/>
    </xf>
    <xf numFmtId="0" fontId="6" fillId="0" borderId="4" xfId="49" applyFont="1" applyBorder="1" applyAlignment="1">
      <alignment horizontal="left" vertical="center"/>
    </xf>
    <xf numFmtId="3" fontId="6" fillId="0" borderId="5" xfId="49" applyNumberFormat="1" applyFont="1" applyBorder="1" applyAlignment="1">
      <alignment horizontal="right" vertical="center"/>
    </xf>
    <xf numFmtId="0" fontId="6" fillId="0" borderId="5" xfId="49" applyFont="1" applyBorder="1" applyAlignment="1">
      <alignment horizontal="left" vertical="center"/>
    </xf>
    <xf numFmtId="3" fontId="6" fillId="0" borderId="6" xfId="49" applyNumberFormat="1" applyFont="1" applyBorder="1" applyAlignment="1">
      <alignment horizontal="right" vertical="center"/>
    </xf>
    <xf numFmtId="0" fontId="7" fillId="0" borderId="4" xfId="49" applyFont="1" applyBorder="1" applyAlignment="1">
      <alignment horizontal="left" vertical="center" indent="1"/>
    </xf>
    <xf numFmtId="3" fontId="7" fillId="0" borderId="5" xfId="49" applyNumberFormat="1" applyFont="1" applyBorder="1" applyAlignment="1">
      <alignment vertical="center"/>
    </xf>
    <xf numFmtId="0" fontId="7" fillId="0" borderId="5" xfId="49" applyFont="1" applyBorder="1" applyAlignment="1">
      <alignment horizontal="left" vertical="center" wrapText="1" indent="1"/>
    </xf>
    <xf numFmtId="3" fontId="7" fillId="0" borderId="5" xfId="49" applyNumberFormat="1" applyFont="1" applyBorder="1" applyAlignment="1">
      <alignment horizontal="right" vertical="center"/>
    </xf>
    <xf numFmtId="3" fontId="8" fillId="0" borderId="6" xfId="49" applyNumberFormat="1" applyFont="1" applyBorder="1" applyAlignment="1">
      <alignment horizontal="right" vertical="center"/>
    </xf>
    <xf numFmtId="0" fontId="7" fillId="0" borderId="4" xfId="49" applyFont="1" applyBorder="1" applyAlignment="1">
      <alignment horizontal="left" vertical="center" indent="2"/>
    </xf>
    <xf numFmtId="3" fontId="8" fillId="0" borderId="5" xfId="49" applyNumberFormat="1" applyFont="1" applyBorder="1" applyAlignment="1">
      <alignment horizontal="right" vertical="center"/>
    </xf>
    <xf numFmtId="3" fontId="1" fillId="0" borderId="0" xfId="49" applyNumberFormat="1">
      <alignment vertical="center"/>
    </xf>
    <xf numFmtId="3" fontId="7" fillId="0" borderId="6" xfId="49" applyNumberFormat="1" applyFont="1" applyBorder="1" applyAlignment="1">
      <alignment horizontal="right" vertical="center"/>
    </xf>
    <xf numFmtId="0" fontId="7" fillId="0" borderId="5" xfId="49" applyFont="1" applyBorder="1" applyAlignment="1">
      <alignment horizontal="left" vertical="center" indent="2"/>
    </xf>
    <xf numFmtId="0" fontId="7" fillId="0" borderId="5" xfId="49" applyFont="1" applyBorder="1" applyAlignment="1">
      <alignment horizontal="left" vertical="center" indent="1"/>
    </xf>
    <xf numFmtId="0" fontId="7" fillId="0" borderId="4" xfId="49" applyFont="1" applyBorder="1" applyAlignment="1">
      <alignment horizontal="left" vertical="center" wrapText="1" indent="1"/>
    </xf>
    <xf numFmtId="0" fontId="1" fillId="0" borderId="4" xfId="49" applyBorder="1">
      <alignment vertical="center"/>
    </xf>
    <xf numFmtId="0" fontId="1" fillId="0" borderId="5" xfId="49" applyBorder="1">
      <alignment vertical="center"/>
    </xf>
    <xf numFmtId="0" fontId="6" fillId="0" borderId="7" xfId="49" applyFont="1" applyBorder="1" applyAlignment="1">
      <alignment horizontal="center" vertical="center"/>
    </xf>
    <xf numFmtId="3" fontId="6" fillId="0" borderId="8" xfId="49" applyNumberFormat="1" applyFont="1" applyBorder="1" applyAlignment="1">
      <alignment horizontal="right" vertical="center"/>
    </xf>
    <xf numFmtId="0" fontId="6" fillId="0" borderId="8" xfId="49" applyFont="1" applyBorder="1" applyAlignment="1">
      <alignment horizontal="center" vertical="center"/>
    </xf>
    <xf numFmtId="3" fontId="6" fillId="0" borderId="9" xfId="49" applyNumberFormat="1" applyFont="1" applyBorder="1" applyAlignment="1">
      <alignment horizontal="right" vertical="center"/>
    </xf>
    <xf numFmtId="0" fontId="1" fillId="0" borderId="0" xfId="49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tabSelected="1" topLeftCell="A4" workbookViewId="0">
      <selection activeCell="J18" sqref="J18:K18"/>
    </sheetView>
  </sheetViews>
  <sheetFormatPr defaultColWidth="9" defaultRowHeight="14.25"/>
  <cols>
    <col min="1" max="1" width="31.125" style="1" customWidth="1"/>
    <col min="2" max="3" width="14.5" style="1" customWidth="1"/>
    <col min="4" max="4" width="36.5" style="1" customWidth="1"/>
    <col min="5" max="6" width="14" style="1" customWidth="1"/>
    <col min="7" max="7" width="9" style="1"/>
    <col min="8" max="9" width="9" style="1" hidden="1" customWidth="1"/>
    <col min="10" max="10" width="9" style="1"/>
    <col min="11" max="11" width="10.375" style="1"/>
    <col min="12" max="12" width="9.375" style="1"/>
    <col min="13" max="16384" width="9" style="1"/>
  </cols>
  <sheetData>
    <row r="1" ht="21.75" customHeight="1" spans="1:1">
      <c r="A1" s="2" t="s">
        <v>0</v>
      </c>
    </row>
    <row r="2" ht="37.5" customHeight="1" spans="1:6">
      <c r="A2" s="3" t="s">
        <v>1</v>
      </c>
      <c r="B2" s="3"/>
      <c r="C2" s="3"/>
      <c r="D2" s="3"/>
      <c r="E2" s="3"/>
      <c r="F2" s="3"/>
    </row>
    <row r="3" ht="21" customHeight="1" spans="1:6">
      <c r="A3" s="4" t="s">
        <v>2</v>
      </c>
      <c r="B3" s="4"/>
      <c r="C3" s="4"/>
      <c r="D3" s="4"/>
      <c r="E3" s="4"/>
      <c r="F3" s="4"/>
    </row>
    <row r="4" ht="30.75" customHeight="1" spans="1:6">
      <c r="A4" s="5" t="s">
        <v>3</v>
      </c>
      <c r="B4" s="6"/>
      <c r="C4" s="6"/>
      <c r="D4" s="6" t="s">
        <v>4</v>
      </c>
      <c r="E4" s="6"/>
      <c r="F4" s="7"/>
    </row>
    <row r="5" ht="28.5" customHeight="1" spans="1:6">
      <c r="A5" s="8" t="s">
        <v>5</v>
      </c>
      <c r="B5" s="9" t="s">
        <v>6</v>
      </c>
      <c r="C5" s="9" t="s">
        <v>7</v>
      </c>
      <c r="D5" s="9" t="s">
        <v>5</v>
      </c>
      <c r="E5" s="9" t="s">
        <v>6</v>
      </c>
      <c r="F5" s="10" t="s">
        <v>7</v>
      </c>
    </row>
    <row r="6" ht="28.5" customHeight="1" spans="1:6">
      <c r="A6" s="11" t="s">
        <v>8</v>
      </c>
      <c r="B6" s="12">
        <f>SUM(B7:B8)</f>
        <v>200660</v>
      </c>
      <c r="C6" s="12">
        <f t="shared" ref="C6:C15" si="0">B6</f>
        <v>200660</v>
      </c>
      <c r="D6" s="13" t="s">
        <v>9</v>
      </c>
      <c r="E6" s="12">
        <f>SUM(E7)</f>
        <v>59958</v>
      </c>
      <c r="F6" s="14">
        <f>SUM(F7)</f>
        <v>59927</v>
      </c>
    </row>
    <row r="7" ht="28.5" customHeight="1" spans="1:6">
      <c r="A7" s="15" t="s">
        <v>10</v>
      </c>
      <c r="B7" s="16">
        <v>200000</v>
      </c>
      <c r="C7" s="16">
        <f t="shared" si="0"/>
        <v>200000</v>
      </c>
      <c r="D7" s="17" t="s">
        <v>11</v>
      </c>
      <c r="E7" s="18">
        <f>58868+1090</f>
        <v>59958</v>
      </c>
      <c r="F7" s="19">
        <f>E7-31</f>
        <v>59927</v>
      </c>
    </row>
    <row r="8" ht="24.95" customHeight="1" spans="1:9">
      <c r="A8" s="15" t="s">
        <v>12</v>
      </c>
      <c r="B8" s="18">
        <f>SUM(B9:B10)</f>
        <v>660</v>
      </c>
      <c r="C8" s="18">
        <f t="shared" si="0"/>
        <v>660</v>
      </c>
      <c r="D8" s="13" t="s">
        <v>13</v>
      </c>
      <c r="E8" s="12">
        <f>SUM(E9:E10)</f>
        <v>1057</v>
      </c>
      <c r="F8" s="14">
        <f>SUM(F9:F10)</f>
        <v>31057</v>
      </c>
      <c r="I8" s="1">
        <v>0.254023182758072</v>
      </c>
    </row>
    <row r="9" ht="24.95" customHeight="1" spans="1:9">
      <c r="A9" s="20" t="s">
        <v>14</v>
      </c>
      <c r="B9" s="18">
        <v>590</v>
      </c>
      <c r="C9" s="18">
        <f t="shared" si="0"/>
        <v>590</v>
      </c>
      <c r="D9" s="17" t="s">
        <v>15</v>
      </c>
      <c r="E9" s="21" t="s">
        <v>16</v>
      </c>
      <c r="F9" s="19">
        <v>30000</v>
      </c>
      <c r="H9" s="22" t="e">
        <v>#REF!</v>
      </c>
      <c r="I9" s="1">
        <v>0.455532187136911</v>
      </c>
    </row>
    <row r="10" ht="24.95" customHeight="1" spans="1:8">
      <c r="A10" s="20" t="s">
        <v>17</v>
      </c>
      <c r="B10" s="18">
        <v>70</v>
      </c>
      <c r="C10" s="18">
        <f t="shared" si="0"/>
        <v>70</v>
      </c>
      <c r="D10" s="17" t="s">
        <v>18</v>
      </c>
      <c r="E10" s="18">
        <f>SUM(E11:E12)</f>
        <v>1057</v>
      </c>
      <c r="F10" s="23">
        <f>SUM(F11:F12)</f>
        <v>1057</v>
      </c>
      <c r="H10" s="22"/>
    </row>
    <row r="11" ht="24.95" customHeight="1" spans="1:8">
      <c r="A11" s="11" t="s">
        <v>19</v>
      </c>
      <c r="B11" s="12">
        <f>SUM(B12:B13)</f>
        <v>0</v>
      </c>
      <c r="C11" s="12">
        <f t="shared" si="0"/>
        <v>0</v>
      </c>
      <c r="D11" s="24" t="s">
        <v>20</v>
      </c>
      <c r="E11" s="18">
        <v>951</v>
      </c>
      <c r="F11" s="23">
        <f>E11</f>
        <v>951</v>
      </c>
      <c r="H11" s="22"/>
    </row>
    <row r="12" ht="24.95" customHeight="1" spans="1:6">
      <c r="A12" s="15" t="s">
        <v>21</v>
      </c>
      <c r="B12" s="18">
        <v>0</v>
      </c>
      <c r="C12" s="18">
        <f t="shared" si="0"/>
        <v>0</v>
      </c>
      <c r="D12" s="24" t="s">
        <v>22</v>
      </c>
      <c r="E12" s="18">
        <v>106</v>
      </c>
      <c r="F12" s="23">
        <f>E12</f>
        <v>106</v>
      </c>
    </row>
    <row r="13" ht="24.95" customHeight="1" spans="1:6">
      <c r="A13" s="15" t="s">
        <v>23</v>
      </c>
      <c r="B13" s="18">
        <v>0</v>
      </c>
      <c r="C13" s="18">
        <f t="shared" si="0"/>
        <v>0</v>
      </c>
      <c r="D13" s="13" t="s">
        <v>24</v>
      </c>
      <c r="E13" s="12">
        <f>SUM(E14:E15)</f>
        <v>146658</v>
      </c>
      <c r="F13" s="14">
        <f>SUM(F14:F15)</f>
        <v>146404.06</v>
      </c>
    </row>
    <row r="14" ht="24.95" customHeight="1" spans="1:6">
      <c r="A14" s="11" t="s">
        <v>25</v>
      </c>
      <c r="B14" s="12">
        <f>SUM(B15)</f>
        <v>8620</v>
      </c>
      <c r="C14" s="12">
        <f t="shared" si="0"/>
        <v>8620</v>
      </c>
      <c r="D14" s="25" t="s">
        <v>26</v>
      </c>
      <c r="E14" s="18">
        <v>140000</v>
      </c>
      <c r="F14" s="23">
        <f>E14</f>
        <v>140000</v>
      </c>
    </row>
    <row r="15" ht="24.95" customHeight="1" spans="1:6">
      <c r="A15" s="26" t="s">
        <v>27</v>
      </c>
      <c r="B15" s="18">
        <v>8620</v>
      </c>
      <c r="C15" s="18">
        <f t="shared" si="0"/>
        <v>8620</v>
      </c>
      <c r="D15" s="25" t="s">
        <v>28</v>
      </c>
      <c r="E15" s="18">
        <v>6658</v>
      </c>
      <c r="F15" s="19">
        <f>E15-(552.03-239.21-58.88)</f>
        <v>6404.06</v>
      </c>
    </row>
    <row r="16" ht="24.95" customHeight="1" spans="1:6">
      <c r="A16" s="11" t="s">
        <v>29</v>
      </c>
      <c r="B16" s="12">
        <f>SUM(B17)</f>
        <v>0</v>
      </c>
      <c r="C16" s="12">
        <f>SUM(C17)</f>
        <v>30000</v>
      </c>
      <c r="D16" s="13" t="s">
        <v>30</v>
      </c>
      <c r="E16" s="12">
        <f>SUM(E17)</f>
        <v>2114</v>
      </c>
      <c r="F16" s="14">
        <f>SUM(F17)</f>
        <v>2666.03</v>
      </c>
    </row>
    <row r="17" ht="24.95" customHeight="1" spans="1:6">
      <c r="A17" s="26" t="s">
        <v>31</v>
      </c>
      <c r="B17" s="18">
        <v>0</v>
      </c>
      <c r="C17" s="21">
        <v>30000</v>
      </c>
      <c r="D17" s="25" t="s">
        <v>32</v>
      </c>
      <c r="E17" s="18">
        <v>2114</v>
      </c>
      <c r="F17" s="19">
        <f>E17+552.03</f>
        <v>2666.03</v>
      </c>
    </row>
    <row r="18" ht="24.95" customHeight="1" spans="1:6">
      <c r="A18" s="11" t="s">
        <v>33</v>
      </c>
      <c r="B18" s="12">
        <f>SUM(B19)</f>
        <v>587</v>
      </c>
      <c r="C18" s="12">
        <f>SUM(C19)</f>
        <v>885.09</v>
      </c>
      <c r="D18" s="13" t="s">
        <v>34</v>
      </c>
      <c r="E18" s="12">
        <f>SUM(E19)</f>
        <v>0</v>
      </c>
      <c r="F18" s="14">
        <f>SUM(F19)</f>
        <v>31</v>
      </c>
    </row>
    <row r="19" ht="24.95" customHeight="1" spans="1:6">
      <c r="A19" s="26" t="s">
        <v>35</v>
      </c>
      <c r="B19" s="18">
        <v>587</v>
      </c>
      <c r="C19" s="21">
        <f>B19+239.21+58.88</f>
        <v>885.09</v>
      </c>
      <c r="D19" s="25" t="s">
        <v>36</v>
      </c>
      <c r="E19" s="18">
        <v>0</v>
      </c>
      <c r="F19" s="19">
        <v>31</v>
      </c>
    </row>
    <row r="20" ht="24.95" customHeight="1" spans="1:6">
      <c r="A20" s="26"/>
      <c r="B20" s="18"/>
      <c r="C20" s="18"/>
      <c r="D20" s="13" t="s">
        <v>37</v>
      </c>
      <c r="E20" s="12">
        <f>SUM(E21:E22)</f>
        <v>80</v>
      </c>
      <c r="F20" s="14">
        <f>SUM(F21:F22)</f>
        <v>80</v>
      </c>
    </row>
    <row r="21" ht="24.95" customHeight="1" spans="1:6">
      <c r="A21" s="27"/>
      <c r="B21" s="28"/>
      <c r="C21" s="28"/>
      <c r="D21" s="25" t="s">
        <v>38</v>
      </c>
      <c r="E21" s="18">
        <v>0</v>
      </c>
      <c r="F21" s="23">
        <f>E21</f>
        <v>0</v>
      </c>
    </row>
    <row r="22" ht="24.95" customHeight="1" spans="1:6">
      <c r="A22" s="27"/>
      <c r="B22" s="28"/>
      <c r="C22" s="28"/>
      <c r="D22" s="25" t="s">
        <v>39</v>
      </c>
      <c r="E22" s="18">
        <v>80</v>
      </c>
      <c r="F22" s="23">
        <f>E22</f>
        <v>80</v>
      </c>
    </row>
    <row r="23" ht="24.95" customHeight="1" spans="1:6">
      <c r="A23" s="29" t="s">
        <v>40</v>
      </c>
      <c r="B23" s="30">
        <f>SUM(B6,B11,B14,B16,B18)</f>
        <v>209867</v>
      </c>
      <c r="C23" s="30">
        <f>SUM(C6,C11,C14,C16,C18)</f>
        <v>240165.09</v>
      </c>
      <c r="D23" s="31" t="s">
        <v>41</v>
      </c>
      <c r="E23" s="30">
        <f>SUM(E6,E8,E13,E16,E18,E20)</f>
        <v>209867</v>
      </c>
      <c r="F23" s="32">
        <f>SUM(F6,F8,F13,F16,F18,F20)</f>
        <v>240165.09</v>
      </c>
    </row>
    <row r="24" ht="24.75" customHeight="1" spans="1:6">
      <c r="A24" s="33"/>
      <c r="B24" s="33"/>
      <c r="C24" s="33"/>
      <c r="D24" s="33"/>
      <c r="E24" s="33"/>
      <c r="F24" s="33"/>
    </row>
  </sheetData>
  <mergeCells count="4">
    <mergeCell ref="A2:E2"/>
    <mergeCell ref="A3:E3"/>
    <mergeCell ref="A4:C4"/>
    <mergeCell ref="D4:F4"/>
  </mergeCells>
  <printOptions horizontalCentered="1"/>
  <pageMargins left="0.708661417322835" right="0.708661417322835" top="0.42" bottom="0.35" header="0.31496062992126" footer="0.31496062992126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盐田区政府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蒋志强</dc:creator>
  <cp:lastModifiedBy>孙立学</cp:lastModifiedBy>
  <dcterms:created xsi:type="dcterms:W3CDTF">2021-01-11T10:14:00Z</dcterms:created>
  <cp:lastPrinted>2021-05-31T03:12:00Z</cp:lastPrinted>
  <dcterms:modified xsi:type="dcterms:W3CDTF">2021-06-01T07:25:37Z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