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C19"/>
  <c r="F14"/>
  <c r="G19" l="1"/>
  <c r="E19"/>
  <c r="D19"/>
  <c r="G18"/>
  <c r="D18"/>
  <c r="G17"/>
  <c r="E17"/>
  <c r="D17"/>
  <c r="G16"/>
  <c r="E16"/>
  <c r="D16"/>
  <c r="G15"/>
  <c r="E15"/>
  <c r="D15"/>
  <c r="I14"/>
  <c r="F9"/>
  <c r="C14"/>
  <c r="D14" s="1"/>
  <c r="B14"/>
  <c r="B9" s="1"/>
  <c r="G13"/>
  <c r="D13"/>
  <c r="G12"/>
  <c r="E12"/>
  <c r="D12"/>
  <c r="G11"/>
  <c r="E11"/>
  <c r="D11"/>
  <c r="G10"/>
  <c r="E10"/>
  <c r="D10"/>
  <c r="I9"/>
  <c r="G8"/>
  <c r="E8"/>
  <c r="D8"/>
  <c r="G7"/>
  <c r="E7"/>
  <c r="D7"/>
  <c r="I6"/>
  <c r="I20" s="1"/>
  <c r="F6"/>
  <c r="G6" s="1"/>
  <c r="E6"/>
  <c r="C6"/>
  <c r="B6"/>
  <c r="D6" s="1"/>
  <c r="G14" l="1"/>
  <c r="B20"/>
  <c r="F20"/>
  <c r="C9"/>
  <c r="G9" s="1"/>
  <c r="E14"/>
  <c r="D9" l="1"/>
  <c r="E9"/>
  <c r="C20"/>
  <c r="G20" s="1"/>
  <c r="D20" l="1"/>
  <c r="E20"/>
</calcChain>
</file>

<file path=xl/sharedStrings.xml><?xml version="1.0" encoding="utf-8"?>
<sst xmlns="http://schemas.openxmlformats.org/spreadsheetml/2006/main" count="31" uniqueCount="29">
  <si>
    <r>
      <t xml:space="preserve">                                                                                            </t>
    </r>
    <r>
      <rPr>
        <sz val="14"/>
        <rFont val="Times New Roman"/>
        <family val="1"/>
      </rPr>
      <t xml:space="preserve"> </t>
    </r>
    <r>
      <rPr>
        <sz val="14"/>
        <rFont val="宋体"/>
        <family val="3"/>
        <charset val="134"/>
      </rPr>
      <t>单位：万元</t>
    </r>
    <phoneticPr fontId="5" type="noConversion"/>
  </si>
  <si>
    <t>预算科目</t>
  </si>
  <si>
    <r>
      <t>2</t>
    </r>
    <r>
      <rPr>
        <b/>
        <sz val="12"/>
        <rFont val="宋体"/>
        <family val="3"/>
        <charset val="134"/>
      </rPr>
      <t>020年</t>
    </r>
    <phoneticPr fontId="5" type="noConversion"/>
  </si>
  <si>
    <r>
      <t>2021</t>
    </r>
    <r>
      <rPr>
        <b/>
        <sz val="12"/>
        <rFont val="宋体"/>
        <family val="3"/>
        <charset val="134"/>
      </rPr>
      <t>年</t>
    </r>
    <phoneticPr fontId="5" type="noConversion"/>
  </si>
  <si>
    <t>备注</t>
  </si>
  <si>
    <r>
      <t>201</t>
    </r>
    <r>
      <rPr>
        <sz val="12"/>
        <rFont val="宋体"/>
        <family val="3"/>
        <charset val="134"/>
      </rPr>
      <t>9年完成</t>
    </r>
    <phoneticPr fontId="5" type="noConversion"/>
  </si>
  <si>
    <t>预算数</t>
    <phoneticPr fontId="5" type="noConversion"/>
  </si>
  <si>
    <t>完成数</t>
    <phoneticPr fontId="5" type="noConversion"/>
  </si>
  <si>
    <t>完成预算%</t>
    <phoneticPr fontId="5" type="noConversion"/>
  </si>
  <si>
    <t>同比增长%</t>
    <phoneticPr fontId="5" type="noConversion"/>
  </si>
  <si>
    <t>增长%</t>
    <phoneticPr fontId="5" type="noConversion"/>
  </si>
  <si>
    <t>一、区级一般公共预算收入</t>
    <phoneticPr fontId="5" type="noConversion"/>
  </si>
  <si>
    <t>1.税收收入</t>
    <phoneticPr fontId="4" type="noConversion"/>
  </si>
  <si>
    <t>2.非税收入</t>
    <phoneticPr fontId="5" type="noConversion"/>
  </si>
  <si>
    <t>二、转移性收入</t>
    <phoneticPr fontId="5" type="noConversion"/>
  </si>
  <si>
    <t>1.返还性收入</t>
    <phoneticPr fontId="5" type="noConversion"/>
  </si>
  <si>
    <t>2.一般性转移支付收入</t>
    <phoneticPr fontId="5" type="noConversion"/>
  </si>
  <si>
    <t>3.专项转移支付收入</t>
    <phoneticPr fontId="5" type="noConversion"/>
  </si>
  <si>
    <t>4.上年结余收入</t>
    <phoneticPr fontId="5" type="noConversion"/>
  </si>
  <si>
    <t>-</t>
    <phoneticPr fontId="4" type="noConversion"/>
  </si>
  <si>
    <t>5.调入资金</t>
    <phoneticPr fontId="5" type="noConversion"/>
  </si>
  <si>
    <t>从政府性基金预算调入一般公共预算</t>
    <phoneticPr fontId="5" type="noConversion"/>
  </si>
  <si>
    <t>从国有资本经营预算调入一般公共预算</t>
    <phoneticPr fontId="5" type="noConversion"/>
  </si>
  <si>
    <t>从其他资金调入一般公共预算</t>
    <phoneticPr fontId="4" type="noConversion"/>
  </si>
  <si>
    <t>6.债务转贷收入</t>
    <phoneticPr fontId="5" type="noConversion"/>
  </si>
  <si>
    <t>7.动用预算稳定调节基金</t>
    <phoneticPr fontId="5" type="noConversion"/>
  </si>
  <si>
    <t>收入合计</t>
    <phoneticPr fontId="5" type="noConversion"/>
  </si>
  <si>
    <t>盐田区2020年一般公共预算收入完成情况及2021年收入预算表</t>
    <phoneticPr fontId="5" type="noConversion"/>
  </si>
  <si>
    <t>附件1-1</t>
    <phoneticPr fontId="5" type="noConversion"/>
  </si>
</sst>
</file>

<file path=xl/styles.xml><?xml version="1.0" encoding="utf-8"?>
<styleSheet xmlns="http://schemas.openxmlformats.org/spreadsheetml/2006/main">
  <numFmts count="5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_-&quot;¥&quot;* #,##0_-;\-&quot;¥&quot;* #,##0_-;_-&quot;¥&quot;* &quot;-&quot;_-;_-@_-"/>
    <numFmt numFmtId="177" formatCode="0.0%"/>
  </numFmts>
  <fonts count="1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name val="方正小标宋简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0" fontId="3" fillId="0" borderId="0" xfId="3" applyFont="1" applyFill="1" applyAlignment="1">
      <alignment vertical="center"/>
    </xf>
    <xf numFmtId="0" fontId="2" fillId="0" borderId="0" xfId="3" applyFill="1"/>
    <xf numFmtId="0" fontId="0" fillId="0" borderId="0" xfId="0" applyFill="1">
      <alignment vertical="center"/>
    </xf>
    <xf numFmtId="0" fontId="10" fillId="0" borderId="6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justify" vertical="center" wrapText="1"/>
    </xf>
    <xf numFmtId="3" fontId="13" fillId="0" borderId="6" xfId="3" applyNumberFormat="1" applyFont="1" applyFill="1" applyBorder="1" applyAlignment="1">
      <alignment horizontal="right" vertical="center" wrapText="1"/>
    </xf>
    <xf numFmtId="177" fontId="13" fillId="0" borderId="6" xfId="2" applyNumberFormat="1" applyFont="1" applyFill="1" applyBorder="1" applyAlignment="1">
      <alignment horizontal="right" vertical="center" wrapText="1"/>
    </xf>
    <xf numFmtId="0" fontId="14" fillId="0" borderId="7" xfId="3" applyFont="1" applyFill="1" applyBorder="1" applyAlignment="1">
      <alignment horizontal="left" vertical="center" wrapText="1"/>
    </xf>
    <xf numFmtId="3" fontId="15" fillId="0" borderId="4" xfId="3" applyNumberFormat="1" applyFont="1" applyFill="1" applyBorder="1" applyAlignment="1">
      <alignment horizontal="right" vertical="center" wrapText="1"/>
    </xf>
    <xf numFmtId="43" fontId="0" fillId="0" borderId="0" xfId="0" applyNumberFormat="1" applyFill="1">
      <alignment vertical="center"/>
    </xf>
    <xf numFmtId="10" fontId="0" fillId="0" borderId="0" xfId="2" applyNumberFormat="1" applyFont="1" applyFill="1">
      <alignment vertical="center"/>
    </xf>
    <xf numFmtId="0" fontId="14" fillId="0" borderId="5" xfId="3" applyFont="1" applyFill="1" applyBorder="1" applyAlignment="1">
      <alignment horizontal="left" vertical="center" wrapText="1" indent="1"/>
    </xf>
    <xf numFmtId="41" fontId="14" fillId="0" borderId="6" xfId="3" applyNumberFormat="1" applyFont="1" applyFill="1" applyBorder="1" applyAlignment="1">
      <alignment horizontal="right" vertical="center" wrapText="1"/>
    </xf>
    <xf numFmtId="177" fontId="14" fillId="0" borderId="6" xfId="2" applyNumberFormat="1" applyFont="1" applyFill="1" applyBorder="1" applyAlignment="1">
      <alignment horizontal="right" vertical="center" wrapText="1"/>
    </xf>
    <xf numFmtId="0" fontId="14" fillId="0" borderId="7" xfId="3" applyFont="1" applyFill="1" applyBorder="1" applyAlignment="1">
      <alignment horizontal="right" wrapText="1"/>
    </xf>
    <xf numFmtId="41" fontId="3" fillId="0" borderId="4" xfId="3" applyNumberFormat="1" applyFont="1" applyFill="1" applyBorder="1" applyAlignment="1">
      <alignment horizontal="right" vertical="center" wrapText="1"/>
    </xf>
    <xf numFmtId="0" fontId="2" fillId="0" borderId="0" xfId="3" applyFont="1" applyFill="1"/>
    <xf numFmtId="43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3" fontId="14" fillId="0" borderId="6" xfId="3" applyNumberFormat="1" applyFont="1" applyFill="1" applyBorder="1" applyAlignment="1">
      <alignment horizontal="right" vertical="center" wrapText="1"/>
    </xf>
    <xf numFmtId="3" fontId="3" fillId="0" borderId="4" xfId="3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left" vertical="center" indent="1"/>
    </xf>
    <xf numFmtId="0" fontId="16" fillId="0" borderId="5" xfId="0" applyFont="1" applyFill="1" applyBorder="1" applyAlignment="1">
      <alignment horizontal="left" vertical="center" indent="2"/>
    </xf>
    <xf numFmtId="0" fontId="13" fillId="0" borderId="8" xfId="3" applyFont="1" applyFill="1" applyBorder="1" applyAlignment="1">
      <alignment horizontal="center" vertical="center" wrapText="1"/>
    </xf>
    <xf numFmtId="41" fontId="13" fillId="0" borderId="9" xfId="3" applyNumberFormat="1" applyFont="1" applyFill="1" applyBorder="1" applyAlignment="1">
      <alignment horizontal="right" vertical="center" wrapText="1"/>
    </xf>
    <xf numFmtId="177" fontId="13" fillId="0" borderId="9" xfId="2" applyNumberFormat="1" applyFont="1" applyFill="1" applyBorder="1" applyAlignment="1">
      <alignment horizontal="right" vertical="center" wrapText="1"/>
    </xf>
    <xf numFmtId="0" fontId="14" fillId="0" borderId="10" xfId="3" applyFont="1" applyFill="1" applyBorder="1" applyAlignment="1">
      <alignment horizontal="right" wrapText="1"/>
    </xf>
    <xf numFmtId="41" fontId="13" fillId="0" borderId="4" xfId="3" applyNumberFormat="1" applyFont="1" applyFill="1" applyBorder="1" applyAlignment="1">
      <alignment horizontal="right" vertical="center" wrapText="1"/>
    </xf>
    <xf numFmtId="41" fontId="2" fillId="0" borderId="0" xfId="3" applyNumberFormat="1" applyFill="1"/>
    <xf numFmtId="176" fontId="12" fillId="0" borderId="4" xfId="1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horizontal="right"/>
    </xf>
    <xf numFmtId="0" fontId="10" fillId="0" borderId="1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</cellXfs>
  <cellStyles count="4">
    <cellStyle name="百分比" xfId="2" builtinId="5"/>
    <cellStyle name="常规" xfId="0" builtinId="0"/>
    <cellStyle name="常规_收入" xfId="3"/>
    <cellStyle name="货币[0]" xfId="1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>
      <selection activeCell="L11" sqref="L11"/>
    </sheetView>
  </sheetViews>
  <sheetFormatPr defaultRowHeight="13.5"/>
  <cols>
    <col min="1" max="1" width="40.5" style="3" customWidth="1"/>
    <col min="2" max="6" width="13.125" style="3" customWidth="1"/>
    <col min="7" max="7" width="15.375" style="3" customWidth="1"/>
    <col min="8" max="8" width="24.5" style="3" customWidth="1"/>
    <col min="9" max="9" width="14.25" style="3" hidden="1" customWidth="1"/>
    <col min="10" max="10" width="9" style="3"/>
    <col min="11" max="11" width="13.875" style="3" bestFit="1" customWidth="1"/>
    <col min="12" max="256" width="9" style="3"/>
    <col min="257" max="257" width="27.5" style="3" customWidth="1"/>
    <col min="258" max="263" width="13.125" style="3" customWidth="1"/>
    <col min="264" max="264" width="19.625" style="3" customWidth="1"/>
    <col min="265" max="265" width="14.25" style="3" customWidth="1"/>
    <col min="266" max="512" width="9" style="3"/>
    <col min="513" max="513" width="27.5" style="3" customWidth="1"/>
    <col min="514" max="519" width="13.125" style="3" customWidth="1"/>
    <col min="520" max="520" width="19.625" style="3" customWidth="1"/>
    <col min="521" max="521" width="14.25" style="3" customWidth="1"/>
    <col min="522" max="768" width="9" style="3"/>
    <col min="769" max="769" width="27.5" style="3" customWidth="1"/>
    <col min="770" max="775" width="13.125" style="3" customWidth="1"/>
    <col min="776" max="776" width="19.625" style="3" customWidth="1"/>
    <col min="777" max="777" width="14.25" style="3" customWidth="1"/>
    <col min="778" max="1024" width="9" style="3"/>
    <col min="1025" max="1025" width="27.5" style="3" customWidth="1"/>
    <col min="1026" max="1031" width="13.125" style="3" customWidth="1"/>
    <col min="1032" max="1032" width="19.625" style="3" customWidth="1"/>
    <col min="1033" max="1033" width="14.25" style="3" customWidth="1"/>
    <col min="1034" max="1280" width="9" style="3"/>
    <col min="1281" max="1281" width="27.5" style="3" customWidth="1"/>
    <col min="1282" max="1287" width="13.125" style="3" customWidth="1"/>
    <col min="1288" max="1288" width="19.625" style="3" customWidth="1"/>
    <col min="1289" max="1289" width="14.25" style="3" customWidth="1"/>
    <col min="1290" max="1536" width="9" style="3"/>
    <col min="1537" max="1537" width="27.5" style="3" customWidth="1"/>
    <col min="1538" max="1543" width="13.125" style="3" customWidth="1"/>
    <col min="1544" max="1544" width="19.625" style="3" customWidth="1"/>
    <col min="1545" max="1545" width="14.25" style="3" customWidth="1"/>
    <col min="1546" max="1792" width="9" style="3"/>
    <col min="1793" max="1793" width="27.5" style="3" customWidth="1"/>
    <col min="1794" max="1799" width="13.125" style="3" customWidth="1"/>
    <col min="1800" max="1800" width="19.625" style="3" customWidth="1"/>
    <col min="1801" max="1801" width="14.25" style="3" customWidth="1"/>
    <col min="1802" max="2048" width="9" style="3"/>
    <col min="2049" max="2049" width="27.5" style="3" customWidth="1"/>
    <col min="2050" max="2055" width="13.125" style="3" customWidth="1"/>
    <col min="2056" max="2056" width="19.625" style="3" customWidth="1"/>
    <col min="2057" max="2057" width="14.25" style="3" customWidth="1"/>
    <col min="2058" max="2304" width="9" style="3"/>
    <col min="2305" max="2305" width="27.5" style="3" customWidth="1"/>
    <col min="2306" max="2311" width="13.125" style="3" customWidth="1"/>
    <col min="2312" max="2312" width="19.625" style="3" customWidth="1"/>
    <col min="2313" max="2313" width="14.25" style="3" customWidth="1"/>
    <col min="2314" max="2560" width="9" style="3"/>
    <col min="2561" max="2561" width="27.5" style="3" customWidth="1"/>
    <col min="2562" max="2567" width="13.125" style="3" customWidth="1"/>
    <col min="2568" max="2568" width="19.625" style="3" customWidth="1"/>
    <col min="2569" max="2569" width="14.25" style="3" customWidth="1"/>
    <col min="2570" max="2816" width="9" style="3"/>
    <col min="2817" max="2817" width="27.5" style="3" customWidth="1"/>
    <col min="2818" max="2823" width="13.125" style="3" customWidth="1"/>
    <col min="2824" max="2824" width="19.625" style="3" customWidth="1"/>
    <col min="2825" max="2825" width="14.25" style="3" customWidth="1"/>
    <col min="2826" max="3072" width="9" style="3"/>
    <col min="3073" max="3073" width="27.5" style="3" customWidth="1"/>
    <col min="3074" max="3079" width="13.125" style="3" customWidth="1"/>
    <col min="3080" max="3080" width="19.625" style="3" customWidth="1"/>
    <col min="3081" max="3081" width="14.25" style="3" customWidth="1"/>
    <col min="3082" max="3328" width="9" style="3"/>
    <col min="3329" max="3329" width="27.5" style="3" customWidth="1"/>
    <col min="3330" max="3335" width="13.125" style="3" customWidth="1"/>
    <col min="3336" max="3336" width="19.625" style="3" customWidth="1"/>
    <col min="3337" max="3337" width="14.25" style="3" customWidth="1"/>
    <col min="3338" max="3584" width="9" style="3"/>
    <col min="3585" max="3585" width="27.5" style="3" customWidth="1"/>
    <col min="3586" max="3591" width="13.125" style="3" customWidth="1"/>
    <col min="3592" max="3592" width="19.625" style="3" customWidth="1"/>
    <col min="3593" max="3593" width="14.25" style="3" customWidth="1"/>
    <col min="3594" max="3840" width="9" style="3"/>
    <col min="3841" max="3841" width="27.5" style="3" customWidth="1"/>
    <col min="3842" max="3847" width="13.125" style="3" customWidth="1"/>
    <col min="3848" max="3848" width="19.625" style="3" customWidth="1"/>
    <col min="3849" max="3849" width="14.25" style="3" customWidth="1"/>
    <col min="3850" max="4096" width="9" style="3"/>
    <col min="4097" max="4097" width="27.5" style="3" customWidth="1"/>
    <col min="4098" max="4103" width="13.125" style="3" customWidth="1"/>
    <col min="4104" max="4104" width="19.625" style="3" customWidth="1"/>
    <col min="4105" max="4105" width="14.25" style="3" customWidth="1"/>
    <col min="4106" max="4352" width="9" style="3"/>
    <col min="4353" max="4353" width="27.5" style="3" customWidth="1"/>
    <col min="4354" max="4359" width="13.125" style="3" customWidth="1"/>
    <col min="4360" max="4360" width="19.625" style="3" customWidth="1"/>
    <col min="4361" max="4361" width="14.25" style="3" customWidth="1"/>
    <col min="4362" max="4608" width="9" style="3"/>
    <col min="4609" max="4609" width="27.5" style="3" customWidth="1"/>
    <col min="4610" max="4615" width="13.125" style="3" customWidth="1"/>
    <col min="4616" max="4616" width="19.625" style="3" customWidth="1"/>
    <col min="4617" max="4617" width="14.25" style="3" customWidth="1"/>
    <col min="4618" max="4864" width="9" style="3"/>
    <col min="4865" max="4865" width="27.5" style="3" customWidth="1"/>
    <col min="4866" max="4871" width="13.125" style="3" customWidth="1"/>
    <col min="4872" max="4872" width="19.625" style="3" customWidth="1"/>
    <col min="4873" max="4873" width="14.25" style="3" customWidth="1"/>
    <col min="4874" max="5120" width="9" style="3"/>
    <col min="5121" max="5121" width="27.5" style="3" customWidth="1"/>
    <col min="5122" max="5127" width="13.125" style="3" customWidth="1"/>
    <col min="5128" max="5128" width="19.625" style="3" customWidth="1"/>
    <col min="5129" max="5129" width="14.25" style="3" customWidth="1"/>
    <col min="5130" max="5376" width="9" style="3"/>
    <col min="5377" max="5377" width="27.5" style="3" customWidth="1"/>
    <col min="5378" max="5383" width="13.125" style="3" customWidth="1"/>
    <col min="5384" max="5384" width="19.625" style="3" customWidth="1"/>
    <col min="5385" max="5385" width="14.25" style="3" customWidth="1"/>
    <col min="5386" max="5632" width="9" style="3"/>
    <col min="5633" max="5633" width="27.5" style="3" customWidth="1"/>
    <col min="5634" max="5639" width="13.125" style="3" customWidth="1"/>
    <col min="5640" max="5640" width="19.625" style="3" customWidth="1"/>
    <col min="5641" max="5641" width="14.25" style="3" customWidth="1"/>
    <col min="5642" max="5888" width="9" style="3"/>
    <col min="5889" max="5889" width="27.5" style="3" customWidth="1"/>
    <col min="5890" max="5895" width="13.125" style="3" customWidth="1"/>
    <col min="5896" max="5896" width="19.625" style="3" customWidth="1"/>
    <col min="5897" max="5897" width="14.25" style="3" customWidth="1"/>
    <col min="5898" max="6144" width="9" style="3"/>
    <col min="6145" max="6145" width="27.5" style="3" customWidth="1"/>
    <col min="6146" max="6151" width="13.125" style="3" customWidth="1"/>
    <col min="6152" max="6152" width="19.625" style="3" customWidth="1"/>
    <col min="6153" max="6153" width="14.25" style="3" customWidth="1"/>
    <col min="6154" max="6400" width="9" style="3"/>
    <col min="6401" max="6401" width="27.5" style="3" customWidth="1"/>
    <col min="6402" max="6407" width="13.125" style="3" customWidth="1"/>
    <col min="6408" max="6408" width="19.625" style="3" customWidth="1"/>
    <col min="6409" max="6409" width="14.25" style="3" customWidth="1"/>
    <col min="6410" max="6656" width="9" style="3"/>
    <col min="6657" max="6657" width="27.5" style="3" customWidth="1"/>
    <col min="6658" max="6663" width="13.125" style="3" customWidth="1"/>
    <col min="6664" max="6664" width="19.625" style="3" customWidth="1"/>
    <col min="6665" max="6665" width="14.25" style="3" customWidth="1"/>
    <col min="6666" max="6912" width="9" style="3"/>
    <col min="6913" max="6913" width="27.5" style="3" customWidth="1"/>
    <col min="6914" max="6919" width="13.125" style="3" customWidth="1"/>
    <col min="6920" max="6920" width="19.625" style="3" customWidth="1"/>
    <col min="6921" max="6921" width="14.25" style="3" customWidth="1"/>
    <col min="6922" max="7168" width="9" style="3"/>
    <col min="7169" max="7169" width="27.5" style="3" customWidth="1"/>
    <col min="7170" max="7175" width="13.125" style="3" customWidth="1"/>
    <col min="7176" max="7176" width="19.625" style="3" customWidth="1"/>
    <col min="7177" max="7177" width="14.25" style="3" customWidth="1"/>
    <col min="7178" max="7424" width="9" style="3"/>
    <col min="7425" max="7425" width="27.5" style="3" customWidth="1"/>
    <col min="7426" max="7431" width="13.125" style="3" customWidth="1"/>
    <col min="7432" max="7432" width="19.625" style="3" customWidth="1"/>
    <col min="7433" max="7433" width="14.25" style="3" customWidth="1"/>
    <col min="7434" max="7680" width="9" style="3"/>
    <col min="7681" max="7681" width="27.5" style="3" customWidth="1"/>
    <col min="7682" max="7687" width="13.125" style="3" customWidth="1"/>
    <col min="7688" max="7688" width="19.625" style="3" customWidth="1"/>
    <col min="7689" max="7689" width="14.25" style="3" customWidth="1"/>
    <col min="7690" max="7936" width="9" style="3"/>
    <col min="7937" max="7937" width="27.5" style="3" customWidth="1"/>
    <col min="7938" max="7943" width="13.125" style="3" customWidth="1"/>
    <col min="7944" max="7944" width="19.625" style="3" customWidth="1"/>
    <col min="7945" max="7945" width="14.25" style="3" customWidth="1"/>
    <col min="7946" max="8192" width="9" style="3"/>
    <col min="8193" max="8193" width="27.5" style="3" customWidth="1"/>
    <col min="8194" max="8199" width="13.125" style="3" customWidth="1"/>
    <col min="8200" max="8200" width="19.625" style="3" customWidth="1"/>
    <col min="8201" max="8201" width="14.25" style="3" customWidth="1"/>
    <col min="8202" max="8448" width="9" style="3"/>
    <col min="8449" max="8449" width="27.5" style="3" customWidth="1"/>
    <col min="8450" max="8455" width="13.125" style="3" customWidth="1"/>
    <col min="8456" max="8456" width="19.625" style="3" customWidth="1"/>
    <col min="8457" max="8457" width="14.25" style="3" customWidth="1"/>
    <col min="8458" max="8704" width="9" style="3"/>
    <col min="8705" max="8705" width="27.5" style="3" customWidth="1"/>
    <col min="8706" max="8711" width="13.125" style="3" customWidth="1"/>
    <col min="8712" max="8712" width="19.625" style="3" customWidth="1"/>
    <col min="8713" max="8713" width="14.25" style="3" customWidth="1"/>
    <col min="8714" max="8960" width="9" style="3"/>
    <col min="8961" max="8961" width="27.5" style="3" customWidth="1"/>
    <col min="8962" max="8967" width="13.125" style="3" customWidth="1"/>
    <col min="8968" max="8968" width="19.625" style="3" customWidth="1"/>
    <col min="8969" max="8969" width="14.25" style="3" customWidth="1"/>
    <col min="8970" max="9216" width="9" style="3"/>
    <col min="9217" max="9217" width="27.5" style="3" customWidth="1"/>
    <col min="9218" max="9223" width="13.125" style="3" customWidth="1"/>
    <col min="9224" max="9224" width="19.625" style="3" customWidth="1"/>
    <col min="9225" max="9225" width="14.25" style="3" customWidth="1"/>
    <col min="9226" max="9472" width="9" style="3"/>
    <col min="9473" max="9473" width="27.5" style="3" customWidth="1"/>
    <col min="9474" max="9479" width="13.125" style="3" customWidth="1"/>
    <col min="9480" max="9480" width="19.625" style="3" customWidth="1"/>
    <col min="9481" max="9481" width="14.25" style="3" customWidth="1"/>
    <col min="9482" max="9728" width="9" style="3"/>
    <col min="9729" max="9729" width="27.5" style="3" customWidth="1"/>
    <col min="9730" max="9735" width="13.125" style="3" customWidth="1"/>
    <col min="9736" max="9736" width="19.625" style="3" customWidth="1"/>
    <col min="9737" max="9737" width="14.25" style="3" customWidth="1"/>
    <col min="9738" max="9984" width="9" style="3"/>
    <col min="9985" max="9985" width="27.5" style="3" customWidth="1"/>
    <col min="9986" max="9991" width="13.125" style="3" customWidth="1"/>
    <col min="9992" max="9992" width="19.625" style="3" customWidth="1"/>
    <col min="9993" max="9993" width="14.25" style="3" customWidth="1"/>
    <col min="9994" max="10240" width="9" style="3"/>
    <col min="10241" max="10241" width="27.5" style="3" customWidth="1"/>
    <col min="10242" max="10247" width="13.125" style="3" customWidth="1"/>
    <col min="10248" max="10248" width="19.625" style="3" customWidth="1"/>
    <col min="10249" max="10249" width="14.25" style="3" customWidth="1"/>
    <col min="10250" max="10496" width="9" style="3"/>
    <col min="10497" max="10497" width="27.5" style="3" customWidth="1"/>
    <col min="10498" max="10503" width="13.125" style="3" customWidth="1"/>
    <col min="10504" max="10504" width="19.625" style="3" customWidth="1"/>
    <col min="10505" max="10505" width="14.25" style="3" customWidth="1"/>
    <col min="10506" max="10752" width="9" style="3"/>
    <col min="10753" max="10753" width="27.5" style="3" customWidth="1"/>
    <col min="10754" max="10759" width="13.125" style="3" customWidth="1"/>
    <col min="10760" max="10760" width="19.625" style="3" customWidth="1"/>
    <col min="10761" max="10761" width="14.25" style="3" customWidth="1"/>
    <col min="10762" max="11008" width="9" style="3"/>
    <col min="11009" max="11009" width="27.5" style="3" customWidth="1"/>
    <col min="11010" max="11015" width="13.125" style="3" customWidth="1"/>
    <col min="11016" max="11016" width="19.625" style="3" customWidth="1"/>
    <col min="11017" max="11017" width="14.25" style="3" customWidth="1"/>
    <col min="11018" max="11264" width="9" style="3"/>
    <col min="11265" max="11265" width="27.5" style="3" customWidth="1"/>
    <col min="11266" max="11271" width="13.125" style="3" customWidth="1"/>
    <col min="11272" max="11272" width="19.625" style="3" customWidth="1"/>
    <col min="11273" max="11273" width="14.25" style="3" customWidth="1"/>
    <col min="11274" max="11520" width="9" style="3"/>
    <col min="11521" max="11521" width="27.5" style="3" customWidth="1"/>
    <col min="11522" max="11527" width="13.125" style="3" customWidth="1"/>
    <col min="11528" max="11528" width="19.625" style="3" customWidth="1"/>
    <col min="11529" max="11529" width="14.25" style="3" customWidth="1"/>
    <col min="11530" max="11776" width="9" style="3"/>
    <col min="11777" max="11777" width="27.5" style="3" customWidth="1"/>
    <col min="11778" max="11783" width="13.125" style="3" customWidth="1"/>
    <col min="11784" max="11784" width="19.625" style="3" customWidth="1"/>
    <col min="11785" max="11785" width="14.25" style="3" customWidth="1"/>
    <col min="11786" max="12032" width="9" style="3"/>
    <col min="12033" max="12033" width="27.5" style="3" customWidth="1"/>
    <col min="12034" max="12039" width="13.125" style="3" customWidth="1"/>
    <col min="12040" max="12040" width="19.625" style="3" customWidth="1"/>
    <col min="12041" max="12041" width="14.25" style="3" customWidth="1"/>
    <col min="12042" max="12288" width="9" style="3"/>
    <col min="12289" max="12289" width="27.5" style="3" customWidth="1"/>
    <col min="12290" max="12295" width="13.125" style="3" customWidth="1"/>
    <col min="12296" max="12296" width="19.625" style="3" customWidth="1"/>
    <col min="12297" max="12297" width="14.25" style="3" customWidth="1"/>
    <col min="12298" max="12544" width="9" style="3"/>
    <col min="12545" max="12545" width="27.5" style="3" customWidth="1"/>
    <col min="12546" max="12551" width="13.125" style="3" customWidth="1"/>
    <col min="12552" max="12552" width="19.625" style="3" customWidth="1"/>
    <col min="12553" max="12553" width="14.25" style="3" customWidth="1"/>
    <col min="12554" max="12800" width="9" style="3"/>
    <col min="12801" max="12801" width="27.5" style="3" customWidth="1"/>
    <col min="12802" max="12807" width="13.125" style="3" customWidth="1"/>
    <col min="12808" max="12808" width="19.625" style="3" customWidth="1"/>
    <col min="12809" max="12809" width="14.25" style="3" customWidth="1"/>
    <col min="12810" max="13056" width="9" style="3"/>
    <col min="13057" max="13057" width="27.5" style="3" customWidth="1"/>
    <col min="13058" max="13063" width="13.125" style="3" customWidth="1"/>
    <col min="13064" max="13064" width="19.625" style="3" customWidth="1"/>
    <col min="13065" max="13065" width="14.25" style="3" customWidth="1"/>
    <col min="13066" max="13312" width="9" style="3"/>
    <col min="13313" max="13313" width="27.5" style="3" customWidth="1"/>
    <col min="13314" max="13319" width="13.125" style="3" customWidth="1"/>
    <col min="13320" max="13320" width="19.625" style="3" customWidth="1"/>
    <col min="13321" max="13321" width="14.25" style="3" customWidth="1"/>
    <col min="13322" max="13568" width="9" style="3"/>
    <col min="13569" max="13569" width="27.5" style="3" customWidth="1"/>
    <col min="13570" max="13575" width="13.125" style="3" customWidth="1"/>
    <col min="13576" max="13576" width="19.625" style="3" customWidth="1"/>
    <col min="13577" max="13577" width="14.25" style="3" customWidth="1"/>
    <col min="13578" max="13824" width="9" style="3"/>
    <col min="13825" max="13825" width="27.5" style="3" customWidth="1"/>
    <col min="13826" max="13831" width="13.125" style="3" customWidth="1"/>
    <col min="13832" max="13832" width="19.625" style="3" customWidth="1"/>
    <col min="13833" max="13833" width="14.25" style="3" customWidth="1"/>
    <col min="13834" max="14080" width="9" style="3"/>
    <col min="14081" max="14081" width="27.5" style="3" customWidth="1"/>
    <col min="14082" max="14087" width="13.125" style="3" customWidth="1"/>
    <col min="14088" max="14088" width="19.625" style="3" customWidth="1"/>
    <col min="14089" max="14089" width="14.25" style="3" customWidth="1"/>
    <col min="14090" max="14336" width="9" style="3"/>
    <col min="14337" max="14337" width="27.5" style="3" customWidth="1"/>
    <col min="14338" max="14343" width="13.125" style="3" customWidth="1"/>
    <col min="14344" max="14344" width="19.625" style="3" customWidth="1"/>
    <col min="14345" max="14345" width="14.25" style="3" customWidth="1"/>
    <col min="14346" max="14592" width="9" style="3"/>
    <col min="14593" max="14593" width="27.5" style="3" customWidth="1"/>
    <col min="14594" max="14599" width="13.125" style="3" customWidth="1"/>
    <col min="14600" max="14600" width="19.625" style="3" customWidth="1"/>
    <col min="14601" max="14601" width="14.25" style="3" customWidth="1"/>
    <col min="14602" max="14848" width="9" style="3"/>
    <col min="14849" max="14849" width="27.5" style="3" customWidth="1"/>
    <col min="14850" max="14855" width="13.125" style="3" customWidth="1"/>
    <col min="14856" max="14856" width="19.625" style="3" customWidth="1"/>
    <col min="14857" max="14857" width="14.25" style="3" customWidth="1"/>
    <col min="14858" max="15104" width="9" style="3"/>
    <col min="15105" max="15105" width="27.5" style="3" customWidth="1"/>
    <col min="15106" max="15111" width="13.125" style="3" customWidth="1"/>
    <col min="15112" max="15112" width="19.625" style="3" customWidth="1"/>
    <col min="15113" max="15113" width="14.25" style="3" customWidth="1"/>
    <col min="15114" max="15360" width="9" style="3"/>
    <col min="15361" max="15361" width="27.5" style="3" customWidth="1"/>
    <col min="15362" max="15367" width="13.125" style="3" customWidth="1"/>
    <col min="15368" max="15368" width="19.625" style="3" customWidth="1"/>
    <col min="15369" max="15369" width="14.25" style="3" customWidth="1"/>
    <col min="15370" max="15616" width="9" style="3"/>
    <col min="15617" max="15617" width="27.5" style="3" customWidth="1"/>
    <col min="15618" max="15623" width="13.125" style="3" customWidth="1"/>
    <col min="15624" max="15624" width="19.625" style="3" customWidth="1"/>
    <col min="15625" max="15625" width="14.25" style="3" customWidth="1"/>
    <col min="15626" max="15872" width="9" style="3"/>
    <col min="15873" max="15873" width="27.5" style="3" customWidth="1"/>
    <col min="15874" max="15879" width="13.125" style="3" customWidth="1"/>
    <col min="15880" max="15880" width="19.625" style="3" customWidth="1"/>
    <col min="15881" max="15881" width="14.25" style="3" customWidth="1"/>
    <col min="15882" max="16128" width="9" style="3"/>
    <col min="16129" max="16129" width="27.5" style="3" customWidth="1"/>
    <col min="16130" max="16135" width="13.125" style="3" customWidth="1"/>
    <col min="16136" max="16136" width="19.625" style="3" customWidth="1"/>
    <col min="16137" max="16137" width="14.25" style="3" customWidth="1"/>
    <col min="16138" max="16384" width="9" style="3"/>
  </cols>
  <sheetData>
    <row r="1" spans="1:13" ht="26.2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 customHeight="1">
      <c r="A2" s="31" t="s">
        <v>27</v>
      </c>
      <c r="B2" s="31"/>
      <c r="C2" s="31"/>
      <c r="D2" s="31"/>
      <c r="E2" s="31"/>
      <c r="F2" s="31"/>
      <c r="G2" s="31"/>
      <c r="H2" s="31"/>
      <c r="I2" s="2"/>
      <c r="J2" s="2"/>
      <c r="K2" s="2"/>
      <c r="L2" s="2"/>
      <c r="M2" s="2"/>
    </row>
    <row r="3" spans="1:13" ht="20.25" thickBot="1">
      <c r="A3" s="32" t="s">
        <v>0</v>
      </c>
      <c r="B3" s="32"/>
      <c r="C3" s="32"/>
      <c r="D3" s="32"/>
      <c r="E3" s="32"/>
      <c r="F3" s="32"/>
      <c r="G3" s="32"/>
      <c r="H3" s="32"/>
      <c r="I3" s="2"/>
      <c r="J3" s="2"/>
      <c r="K3" s="2"/>
      <c r="L3" s="2"/>
      <c r="M3" s="2"/>
    </row>
    <row r="4" spans="1:13" ht="27.95" customHeight="1">
      <c r="A4" s="33" t="s">
        <v>1</v>
      </c>
      <c r="B4" s="35" t="s">
        <v>2</v>
      </c>
      <c r="C4" s="35"/>
      <c r="D4" s="35"/>
      <c r="E4" s="35"/>
      <c r="F4" s="35" t="s">
        <v>3</v>
      </c>
      <c r="G4" s="35"/>
      <c r="H4" s="36" t="s">
        <v>4</v>
      </c>
      <c r="I4" s="30" t="s">
        <v>5</v>
      </c>
      <c r="J4" s="2"/>
    </row>
    <row r="5" spans="1:13" ht="27.95" customHeight="1">
      <c r="A5" s="34"/>
      <c r="B5" s="4" t="s">
        <v>6</v>
      </c>
      <c r="C5" s="4" t="s">
        <v>7</v>
      </c>
      <c r="D5" s="4" t="s">
        <v>8</v>
      </c>
      <c r="E5" s="4" t="s">
        <v>9</v>
      </c>
      <c r="F5" s="4" t="s">
        <v>6</v>
      </c>
      <c r="G5" s="4" t="s">
        <v>10</v>
      </c>
      <c r="H5" s="37"/>
      <c r="I5" s="30"/>
      <c r="J5" s="2"/>
    </row>
    <row r="6" spans="1:13" ht="28.35" customHeight="1">
      <c r="A6" s="5" t="s">
        <v>11</v>
      </c>
      <c r="B6" s="6">
        <f>SUM(B7:B8)</f>
        <v>338900</v>
      </c>
      <c r="C6" s="6">
        <f>SUM(C7:C8)</f>
        <v>339440</v>
      </c>
      <c r="D6" s="7">
        <f t="shared" ref="D6:D20" si="0">C6/B6</f>
        <v>1.0015933903806433</v>
      </c>
      <c r="E6" s="7">
        <f t="shared" ref="E6:E20" si="1">C6/I6-1</f>
        <v>5.139911908464101E-2</v>
      </c>
      <c r="F6" s="6">
        <f>SUM(F7:F8)</f>
        <v>351200</v>
      </c>
      <c r="G6" s="7">
        <f t="shared" ref="G6:G20" si="2">F6/C6-1</f>
        <v>3.4645298138109792E-2</v>
      </c>
      <c r="H6" s="8"/>
      <c r="I6" s="9">
        <f>SUM(I7:I8)</f>
        <v>322846</v>
      </c>
      <c r="J6" s="2"/>
      <c r="K6" s="10"/>
      <c r="L6" s="11"/>
    </row>
    <row r="7" spans="1:13" s="19" customFormat="1" ht="28.35" customHeight="1">
      <c r="A7" s="12" t="s">
        <v>12</v>
      </c>
      <c r="B7" s="13">
        <v>314100</v>
      </c>
      <c r="C7" s="13">
        <v>314489</v>
      </c>
      <c r="D7" s="14">
        <f t="shared" si="0"/>
        <v>1.0012384590894619</v>
      </c>
      <c r="E7" s="7">
        <f t="shared" si="1"/>
        <v>5.1131217182335043E-2</v>
      </c>
      <c r="F7" s="13">
        <v>326000</v>
      </c>
      <c r="G7" s="7">
        <f t="shared" si="2"/>
        <v>3.6602234100397757E-2</v>
      </c>
      <c r="H7" s="15"/>
      <c r="I7" s="16">
        <v>299191</v>
      </c>
      <c r="J7" s="17"/>
      <c r="K7" s="18"/>
    </row>
    <row r="8" spans="1:13" s="19" customFormat="1" ht="28.35" customHeight="1">
      <c r="A8" s="12" t="s">
        <v>13</v>
      </c>
      <c r="B8" s="20">
        <v>24800</v>
      </c>
      <c r="C8" s="20">
        <v>24951</v>
      </c>
      <c r="D8" s="14">
        <f t="shared" si="0"/>
        <v>1.0060887096774194</v>
      </c>
      <c r="E8" s="14">
        <f t="shared" si="1"/>
        <v>5.4787571337983509E-2</v>
      </c>
      <c r="F8" s="13">
        <v>25200</v>
      </c>
      <c r="G8" s="14">
        <f t="shared" si="2"/>
        <v>9.9795599374774557E-3</v>
      </c>
      <c r="H8" s="15"/>
      <c r="I8" s="21">
        <v>23655</v>
      </c>
      <c r="J8" s="17"/>
    </row>
    <row r="9" spans="1:13" s="19" customFormat="1" ht="28.35" customHeight="1">
      <c r="A9" s="5" t="s">
        <v>14</v>
      </c>
      <c r="B9" s="6">
        <f>SUM(B10:B14,B18:B19)</f>
        <v>314759</v>
      </c>
      <c r="C9" s="6">
        <f>SUM(C10:C14,C18:C19)</f>
        <v>404457</v>
      </c>
      <c r="D9" s="7">
        <f t="shared" si="0"/>
        <v>1.2849735829634736</v>
      </c>
      <c r="E9" s="7">
        <f t="shared" si="1"/>
        <v>-0.18291680218827844</v>
      </c>
      <c r="F9" s="6">
        <f>SUM(F10:F14,F18:F19)</f>
        <v>330133</v>
      </c>
      <c r="G9" s="7">
        <f t="shared" si="2"/>
        <v>-0.18376242715542068</v>
      </c>
      <c r="H9" s="15"/>
      <c r="I9" s="9">
        <f>SUM(I10:I14,I18:I19)</f>
        <v>495001</v>
      </c>
      <c r="J9" s="17"/>
    </row>
    <row r="10" spans="1:13" s="19" customFormat="1" ht="28.35" customHeight="1">
      <c r="A10" s="22" t="s">
        <v>15</v>
      </c>
      <c r="B10" s="20">
        <v>21503</v>
      </c>
      <c r="C10" s="20">
        <v>21503</v>
      </c>
      <c r="D10" s="14">
        <f t="shared" si="0"/>
        <v>1</v>
      </c>
      <c r="E10" s="14">
        <f t="shared" si="1"/>
        <v>0</v>
      </c>
      <c r="F10" s="13">
        <v>21503</v>
      </c>
      <c r="G10" s="14">
        <f t="shared" si="2"/>
        <v>0</v>
      </c>
      <c r="H10" s="15"/>
      <c r="I10" s="21">
        <v>21503</v>
      </c>
      <c r="J10" s="17"/>
    </row>
    <row r="11" spans="1:13" s="19" customFormat="1" ht="28.35" customHeight="1">
      <c r="A11" s="22" t="s">
        <v>16</v>
      </c>
      <c r="B11" s="20">
        <v>12396</v>
      </c>
      <c r="C11" s="20">
        <v>104709</v>
      </c>
      <c r="D11" s="14">
        <f t="shared" si="0"/>
        <v>8.4469990319457882</v>
      </c>
      <c r="E11" s="14">
        <f t="shared" si="1"/>
        <v>-0.29682557803759346</v>
      </c>
      <c r="F11" s="13">
        <v>33398</v>
      </c>
      <c r="G11" s="14">
        <f t="shared" si="2"/>
        <v>-0.68103983420718373</v>
      </c>
      <c r="H11" s="15"/>
      <c r="I11" s="21">
        <v>148909</v>
      </c>
      <c r="J11" s="17"/>
    </row>
    <row r="12" spans="1:13" s="19" customFormat="1" ht="28.35" customHeight="1">
      <c r="A12" s="22" t="s">
        <v>17</v>
      </c>
      <c r="B12" s="20">
        <v>34005</v>
      </c>
      <c r="C12" s="20">
        <v>31390</v>
      </c>
      <c r="D12" s="14">
        <f t="shared" si="0"/>
        <v>0.92309954418467877</v>
      </c>
      <c r="E12" s="14">
        <f t="shared" si="1"/>
        <v>-0.74936322769700014</v>
      </c>
      <c r="F12" s="13">
        <v>28921</v>
      </c>
      <c r="G12" s="14">
        <f t="shared" si="2"/>
        <v>-7.8655622809812087E-2</v>
      </c>
      <c r="H12" s="15"/>
      <c r="I12" s="21">
        <v>125241</v>
      </c>
      <c r="J12" s="17"/>
    </row>
    <row r="13" spans="1:13" s="19" customFormat="1" ht="28.35" customHeight="1">
      <c r="A13" s="22" t="s">
        <v>18</v>
      </c>
      <c r="B13" s="20">
        <v>2322</v>
      </c>
      <c r="C13" s="20">
        <v>2322</v>
      </c>
      <c r="D13" s="14">
        <f t="shared" si="0"/>
        <v>1</v>
      </c>
      <c r="E13" s="14" t="s">
        <v>19</v>
      </c>
      <c r="F13" s="13">
        <v>1215</v>
      </c>
      <c r="G13" s="14">
        <f t="shared" si="2"/>
        <v>-0.47674418604651159</v>
      </c>
      <c r="H13" s="15"/>
      <c r="I13" s="21">
        <v>0</v>
      </c>
      <c r="J13" s="17"/>
    </row>
    <row r="14" spans="1:13" s="19" customFormat="1" ht="28.35" customHeight="1">
      <c r="A14" s="22" t="s">
        <v>20</v>
      </c>
      <c r="B14" s="20">
        <f>SUM(B15:B17)</f>
        <v>13450</v>
      </c>
      <c r="C14" s="20">
        <f>SUM(C15:C17)</f>
        <v>13450</v>
      </c>
      <c r="D14" s="14">
        <f t="shared" si="0"/>
        <v>1</v>
      </c>
      <c r="E14" s="14">
        <f t="shared" si="1"/>
        <v>-0.74859813084112148</v>
      </c>
      <c r="F14" s="20">
        <f>SUM(F15:F17)</f>
        <v>148112</v>
      </c>
      <c r="G14" s="14">
        <f t="shared" si="2"/>
        <v>10.012044609665427</v>
      </c>
      <c r="H14" s="15"/>
      <c r="I14" s="21">
        <f>SUM(I15:I17)</f>
        <v>53500</v>
      </c>
      <c r="J14" s="17"/>
    </row>
    <row r="15" spans="1:13" s="19" customFormat="1" ht="28.35" customHeight="1">
      <c r="A15" s="23" t="s">
        <v>21</v>
      </c>
      <c r="B15" s="20">
        <v>314</v>
      </c>
      <c r="C15" s="20">
        <v>314</v>
      </c>
      <c r="D15" s="14">
        <f t="shared" si="0"/>
        <v>1</v>
      </c>
      <c r="E15" s="14">
        <f t="shared" si="1"/>
        <v>-0.99331914893617024</v>
      </c>
      <c r="F15" s="13">
        <v>140000</v>
      </c>
      <c r="G15" s="14">
        <f t="shared" si="2"/>
        <v>444.85987261146499</v>
      </c>
      <c r="H15" s="15"/>
      <c r="I15" s="21">
        <v>47000</v>
      </c>
      <c r="J15" s="17"/>
    </row>
    <row r="16" spans="1:13" s="19" customFormat="1" ht="28.35" customHeight="1">
      <c r="A16" s="23" t="s">
        <v>22</v>
      </c>
      <c r="B16" s="20">
        <v>10766</v>
      </c>
      <c r="C16" s="20">
        <v>10766</v>
      </c>
      <c r="D16" s="14">
        <f t="shared" si="0"/>
        <v>1</v>
      </c>
      <c r="E16" s="14">
        <f t="shared" si="1"/>
        <v>13.788461538461538</v>
      </c>
      <c r="F16" s="13">
        <v>6985</v>
      </c>
      <c r="G16" s="14">
        <f t="shared" si="2"/>
        <v>-0.35119821660783945</v>
      </c>
      <c r="H16" s="15"/>
      <c r="I16" s="21">
        <v>728</v>
      </c>
      <c r="J16" s="17"/>
    </row>
    <row r="17" spans="1:14" s="19" customFormat="1" ht="28.35" customHeight="1">
      <c r="A17" s="23" t="s">
        <v>23</v>
      </c>
      <c r="B17" s="20">
        <v>2370</v>
      </c>
      <c r="C17" s="20">
        <v>2370</v>
      </c>
      <c r="D17" s="14">
        <f t="shared" si="0"/>
        <v>1</v>
      </c>
      <c r="E17" s="14">
        <f t="shared" si="1"/>
        <v>-0.58939708939708946</v>
      </c>
      <c r="F17" s="13">
        <v>1127</v>
      </c>
      <c r="G17" s="14">
        <f t="shared" si="2"/>
        <v>-0.5244725738396625</v>
      </c>
      <c r="H17" s="15"/>
      <c r="I17" s="21">
        <v>5772</v>
      </c>
      <c r="J17" s="17"/>
    </row>
    <row r="18" spans="1:14" s="19" customFormat="1" ht="28.35" customHeight="1">
      <c r="A18" s="22" t="s">
        <v>24</v>
      </c>
      <c r="B18" s="20">
        <v>40500</v>
      </c>
      <c r="C18" s="20">
        <v>40500</v>
      </c>
      <c r="D18" s="14">
        <f t="shared" si="0"/>
        <v>1</v>
      </c>
      <c r="E18" s="14" t="s">
        <v>19</v>
      </c>
      <c r="F18" s="13">
        <v>0</v>
      </c>
      <c r="G18" s="14">
        <f t="shared" si="2"/>
        <v>-1</v>
      </c>
      <c r="H18" s="15"/>
      <c r="I18" s="21"/>
      <c r="J18" s="17"/>
    </row>
    <row r="19" spans="1:14" s="19" customFormat="1" ht="28.35" customHeight="1">
      <c r="A19" s="22" t="s">
        <v>25</v>
      </c>
      <c r="B19" s="20">
        <v>190583</v>
      </c>
      <c r="C19" s="20">
        <f>190583</f>
        <v>190583</v>
      </c>
      <c r="D19" s="14">
        <f t="shared" si="0"/>
        <v>1</v>
      </c>
      <c r="E19" s="14">
        <f t="shared" si="1"/>
        <v>0.30672343809993974</v>
      </c>
      <c r="F19" s="13">
        <f>98684-2700+1000</f>
        <v>96984</v>
      </c>
      <c r="G19" s="14">
        <f t="shared" si="2"/>
        <v>-0.4911193548217837</v>
      </c>
      <c r="H19" s="15"/>
      <c r="I19" s="21">
        <v>145848</v>
      </c>
      <c r="J19" s="17"/>
    </row>
    <row r="20" spans="1:14" ht="28.35" customHeight="1" thickBot="1">
      <c r="A20" s="24" t="s">
        <v>26</v>
      </c>
      <c r="B20" s="25">
        <f>SUM(B6,B9)</f>
        <v>653659</v>
      </c>
      <c r="C20" s="25">
        <f t="shared" ref="C20:I20" si="3">SUM(C6,C9)</f>
        <v>743897</v>
      </c>
      <c r="D20" s="26">
        <f t="shared" si="0"/>
        <v>1.1380505737701156</v>
      </c>
      <c r="E20" s="26">
        <f t="shared" si="1"/>
        <v>-9.0420335343896818E-2</v>
      </c>
      <c r="F20" s="25">
        <f t="shared" si="3"/>
        <v>681333</v>
      </c>
      <c r="G20" s="26">
        <f t="shared" si="2"/>
        <v>-8.410304114682543E-2</v>
      </c>
      <c r="H20" s="27"/>
      <c r="I20" s="28">
        <f t="shared" si="3"/>
        <v>817847</v>
      </c>
      <c r="J20" s="2"/>
      <c r="K20" s="2"/>
      <c r="L20" s="2"/>
    </row>
    <row r="21" spans="1:1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4.25">
      <c r="A24" s="2"/>
      <c r="B24" s="2"/>
      <c r="C24" s="2"/>
      <c r="D24" s="2"/>
      <c r="E24" s="29"/>
      <c r="F24" s="2"/>
      <c r="G24" s="2"/>
      <c r="H24" s="2"/>
      <c r="I24" s="2"/>
      <c r="J24" s="2"/>
      <c r="K24" s="2"/>
      <c r="L24" s="2"/>
      <c r="M24" s="2"/>
    </row>
  </sheetData>
  <mergeCells count="7">
    <mergeCell ref="I4:I5"/>
    <mergeCell ref="A2:H2"/>
    <mergeCell ref="A3:H3"/>
    <mergeCell ref="A4:A5"/>
    <mergeCell ref="B4:E4"/>
    <mergeCell ref="F4:G4"/>
    <mergeCell ref="H4:H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蒋志强</cp:lastModifiedBy>
  <cp:lastPrinted>2021-01-20T07:23:31Z</cp:lastPrinted>
  <dcterms:created xsi:type="dcterms:W3CDTF">2021-01-11T10:00:01Z</dcterms:created>
  <dcterms:modified xsi:type="dcterms:W3CDTF">2021-01-20T07:25:15Z</dcterms:modified>
</cp:coreProperties>
</file>