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0"/>
  </bookViews>
  <sheets>
    <sheet name="Sheet1" sheetId="1" r:id="rId1"/>
  </sheets>
  <definedNames>
    <definedName name="_xlnm.Print_Area" localSheetId="0">'Sheet1'!$A$1:$F$25</definedName>
  </definedNames>
  <calcPr calcId="144525"/>
</workbook>
</file>

<file path=xl/sharedStrings.xml><?xml version="1.0" encoding="utf-8"?>
<sst xmlns="http://schemas.openxmlformats.org/spreadsheetml/2006/main" count="47" uniqueCount="44">
  <si>
    <t>附件7</t>
  </si>
  <si>
    <t>盐田区2021年政府性基金收支完成情况及2022年收支预算表</t>
  </si>
  <si>
    <t>单位：万元</t>
  </si>
  <si>
    <t>收入情况</t>
  </si>
  <si>
    <t>支出情况</t>
  </si>
  <si>
    <t>预算科目</t>
  </si>
  <si>
    <t>2021年执行数</t>
  </si>
  <si>
    <t>2022年预算数</t>
  </si>
  <si>
    <t>一、政府性基金收入</t>
  </si>
  <si>
    <t>一、文化旅游体育与传媒支出</t>
  </si>
  <si>
    <t>（一）国有土地使用权出让收入</t>
  </si>
  <si>
    <t>（一）国家电影事业发展专项资金安排的支出</t>
  </si>
  <si>
    <t>（二）彩票公益金收入</t>
  </si>
  <si>
    <t>二、城乡社区支出</t>
  </si>
  <si>
    <t>1.福利彩票公益金收入</t>
  </si>
  <si>
    <t>（一）国有土地使用权出让收入安排的支出</t>
  </si>
  <si>
    <t>2.体育彩票公益金收入</t>
  </si>
  <si>
    <t>（二）棚户区改造专项债券收入安排的支出</t>
  </si>
  <si>
    <t>-</t>
  </si>
  <si>
    <t>二、政府性基金转移收入</t>
  </si>
  <si>
    <t>三、其他支出</t>
  </si>
  <si>
    <t>（一）政府性基金转移支付收入</t>
  </si>
  <si>
    <t>（一）其他政府性基金及对应专项债务收入安排的支出</t>
  </si>
  <si>
    <t>三、上年结余收入</t>
  </si>
  <si>
    <t>（二）彩票公益金安排的支出</t>
  </si>
  <si>
    <t>城乡社区支出包含：基建支出7859万，补缴盐田区第六期保障性住房地价8000万，城市更新专项资金2504万，保障房回购1522万，结转规划前期费320.45万</t>
  </si>
  <si>
    <t>（一）政府性基金预算上年结余收入</t>
  </si>
  <si>
    <t>1.用于社会福利的彩票公益金支出</t>
  </si>
  <si>
    <t>四、债务转贷收入</t>
  </si>
  <si>
    <t>2.用于体育事业的彩票公益金支出</t>
  </si>
  <si>
    <t>（一）地方政府专项债务转贷收入</t>
  </si>
  <si>
    <t>四、转移性支出</t>
  </si>
  <si>
    <t>五、专项债券对应项目专项收入</t>
  </si>
  <si>
    <t>（一）调出资金</t>
  </si>
  <si>
    <t>（一）其他政府性基金专项债务对应项目专项收入</t>
  </si>
  <si>
    <t>（二）年终结余</t>
  </si>
  <si>
    <t>五、债务付息支出</t>
  </si>
  <si>
    <t>（一）地方政府专项债务付息支出</t>
  </si>
  <si>
    <t>六、债务发行费用支出</t>
  </si>
  <si>
    <t>（一）地方政府专项债务发行费用支出</t>
  </si>
  <si>
    <t>七、抗疫特别国债安排的支出</t>
  </si>
  <si>
    <t>（一）抗疫相关支出</t>
  </si>
  <si>
    <t>收入合计</t>
  </si>
  <si>
    <t>支出合计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</si>
</sst>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%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0"/>
      <name val="宋体"/>
      <family val="2"/>
    </font>
    <font>
      <sz val="18"/>
      <name val="方正小标宋简体"/>
      <family val="2"/>
    </font>
    <font>
      <sz val="11"/>
      <name val="宋体"/>
      <family val="2"/>
    </font>
    <font>
      <b/>
      <sz val="12"/>
      <name val="宋体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14" borderId="1" applyNumberFormat="0" applyProtection="0">
      <alignment/>
    </xf>
    <xf numFmtId="0" fontId="21" fillId="0" borderId="2" applyNumberFormat="0" applyFill="0" applyProtection="0">
      <alignment/>
    </xf>
    <xf numFmtId="0" fontId="22" fillId="15" borderId="3" applyNumberFormat="0" applyProtection="0">
      <alignment/>
    </xf>
    <xf numFmtId="0" fontId="23" fillId="0" borderId="0" applyNumberFormat="0" applyFill="0" applyBorder="0" applyProtection="0">
      <alignment/>
    </xf>
    <xf numFmtId="0" fontId="25" fillId="16" borderId="4" applyNumberFormat="0" applyProtection="0">
      <alignment/>
    </xf>
    <xf numFmtId="0" fontId="0" fillId="17" borderId="0" applyNumberFormat="0" applyBorder="0" applyProtection="0">
      <alignment/>
    </xf>
    <xf numFmtId="0" fontId="0" fillId="18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13" fillId="0" borderId="5" applyNumberFormat="0" applyFill="0" applyProtection="0">
      <alignment/>
    </xf>
    <xf numFmtId="0" fontId="18" fillId="0" borderId="0" applyNumberFormat="0" applyFill="0" applyBorder="0" applyProtection="0">
      <alignment/>
    </xf>
    <xf numFmtId="0" fontId="24" fillId="16" borderId="3" applyNumberFormat="0" applyProtection="0">
      <alignment/>
    </xf>
    <xf numFmtId="0" fontId="9" fillId="19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9" fillId="20" borderId="0" applyNumberFormat="0" applyBorder="0" applyProtection="0">
      <alignment/>
    </xf>
    <xf numFmtId="0" fontId="0" fillId="21" borderId="6" applyNumberFormat="0" applyFont="0" applyProtection="0">
      <alignment/>
    </xf>
    <xf numFmtId="0" fontId="26" fillId="22" borderId="0" applyNumberFormat="0" applyBorder="0" applyProtection="0">
      <alignment/>
    </xf>
    <xf numFmtId="44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14" fillId="0" borderId="2" applyNumberFormat="0" applyFill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7" applyNumberFormat="0" applyFill="0" applyProtection="0">
      <alignment/>
    </xf>
    <xf numFmtId="0" fontId="0" fillId="23" borderId="0" applyNumberFormat="0" applyBorder="0" applyProtection="0">
      <alignment/>
    </xf>
    <xf numFmtId="0" fontId="0" fillId="24" borderId="0" applyNumberFormat="0" applyBorder="0" applyProtection="0">
      <alignment/>
    </xf>
    <xf numFmtId="0" fontId="2" fillId="0" borderId="0">
      <alignment vertical="center"/>
      <protection/>
    </xf>
    <xf numFmtId="0" fontId="9" fillId="25" borderId="0" applyNumberFormat="0" applyBorder="0" applyProtection="0">
      <alignment/>
    </xf>
    <xf numFmtId="0" fontId="11" fillId="0" borderId="8" applyNumberFormat="0" applyFill="0" applyProtection="0">
      <alignment/>
    </xf>
    <xf numFmtId="0" fontId="9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0" fillId="32" borderId="0" applyNumberFormat="0" applyBorder="0" applyProtection="0">
      <alignment/>
    </xf>
  </cellStyleXfs>
  <cellXfs count="37">
    <xf numFmtId="0" fontId="0" fillId="0" borderId="0" xfId="0" applyAlignment="1">
      <alignment vertical="center"/>
    </xf>
    <xf numFmtId="0" fontId="2" fillId="0" borderId="0" xfId="58" applyAlignment="1">
      <alignment vertical="center"/>
      <protection/>
    </xf>
    <xf numFmtId="0" fontId="3" fillId="0" borderId="0" xfId="58" applyFont="1" applyAlignment="1">
      <alignment vertical="center"/>
      <protection/>
    </xf>
    <xf numFmtId="0" fontId="4" fillId="0" borderId="0" xfId="58" applyFont="1" applyFill="1" applyAlignment="1">
      <alignment horizontal="center" vertical="center"/>
      <protection/>
    </xf>
    <xf numFmtId="0" fontId="5" fillId="0" borderId="0" xfId="58" applyFont="1" applyFill="1" applyBorder="1" applyAlignment="1">
      <alignment horizontal="right" vertical="center"/>
      <protection/>
    </xf>
    <xf numFmtId="0" fontId="6" fillId="0" borderId="9" xfId="58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6" fillId="0" borderId="11" xfId="58" applyFont="1" applyFill="1" applyBorder="1" applyAlignment="1">
      <alignment horizontal="center" vertical="center"/>
      <protection/>
    </xf>
    <xf numFmtId="0" fontId="6" fillId="0" borderId="12" xfId="58" applyFont="1" applyFill="1" applyBorder="1" applyAlignment="1">
      <alignment horizontal="center" vertical="center"/>
      <protection/>
    </xf>
    <xf numFmtId="0" fontId="7" fillId="0" borderId="11" xfId="58" applyFont="1" applyFill="1" applyBorder="1" applyAlignment="1">
      <alignment horizontal="left" vertical="center"/>
      <protection/>
    </xf>
    <xf numFmtId="3" fontId="7" fillId="0" borderId="12" xfId="58" applyNumberFormat="1" applyFont="1" applyFill="1" applyBorder="1" applyAlignment="1">
      <alignment horizontal="right" vertical="center"/>
      <protection/>
    </xf>
    <xf numFmtId="0" fontId="7" fillId="0" borderId="12" xfId="58" applyFont="1" applyFill="1" applyBorder="1" applyAlignment="1">
      <alignment horizontal="left" vertical="center"/>
      <protection/>
    </xf>
    <xf numFmtId="0" fontId="8" fillId="0" borderId="11" xfId="58" applyFont="1" applyFill="1" applyBorder="1" applyAlignment="1">
      <alignment horizontal="left" vertical="center" indent="1"/>
      <protection/>
    </xf>
    <xf numFmtId="3" fontId="8" fillId="0" borderId="12" xfId="58" applyNumberFormat="1" applyFont="1" applyFill="1" applyBorder="1" applyAlignment="1">
      <alignment horizontal="right" vertical="center"/>
      <protection/>
    </xf>
    <xf numFmtId="3" fontId="8" fillId="0" borderId="12" xfId="58" applyNumberFormat="1" applyFont="1" applyFill="1" applyBorder="1" applyAlignment="1">
      <alignment vertical="center"/>
      <protection/>
    </xf>
    <xf numFmtId="0" fontId="8" fillId="0" borderId="12" xfId="58" applyFont="1" applyFill="1" applyBorder="1" applyAlignment="1">
      <alignment horizontal="left" vertical="center" wrapText="1" indent="1"/>
      <protection/>
    </xf>
    <xf numFmtId="0" fontId="8" fillId="0" borderId="11" xfId="58" applyFont="1" applyFill="1" applyBorder="1" applyAlignment="1">
      <alignment horizontal="left" vertical="center" indent="2"/>
      <protection/>
    </xf>
    <xf numFmtId="0" fontId="8" fillId="0" borderId="11" xfId="58" applyFont="1" applyFill="1" applyBorder="1" applyAlignment="1">
      <alignment horizontal="left" vertical="center" wrapText="1" indent="1"/>
      <protection/>
    </xf>
    <xf numFmtId="0" fontId="8" fillId="0" borderId="12" xfId="58" applyFont="1" applyFill="1" applyBorder="1" applyAlignment="1">
      <alignment horizontal="left" vertical="center" indent="2"/>
      <protection/>
    </xf>
    <xf numFmtId="0" fontId="8" fillId="0" borderId="12" xfId="58" applyFont="1" applyFill="1" applyBorder="1" applyAlignment="1">
      <alignment horizontal="left" vertical="center" indent="1"/>
      <protection/>
    </xf>
    <xf numFmtId="0" fontId="2" fillId="0" borderId="12" xfId="58" applyBorder="1" applyAlignment="1">
      <alignment vertical="center"/>
      <protection/>
    </xf>
    <xf numFmtId="0" fontId="2" fillId="0" borderId="11" xfId="58" applyFont="1" applyFill="1" applyBorder="1" applyAlignment="1">
      <alignment vertical="center"/>
      <protection/>
    </xf>
    <xf numFmtId="0" fontId="2" fillId="0" borderId="12" xfId="58" applyFont="1" applyFill="1" applyBorder="1" applyAlignment="1">
      <alignment vertical="center"/>
      <protection/>
    </xf>
    <xf numFmtId="0" fontId="8" fillId="0" borderId="13" xfId="58" applyFont="1" applyFill="1" applyBorder="1" applyAlignment="1">
      <alignment horizontal="left" vertical="center" indent="1"/>
      <protection/>
    </xf>
    <xf numFmtId="0" fontId="7" fillId="0" borderId="14" xfId="58" applyFont="1" applyFill="1" applyBorder="1" applyAlignment="1">
      <alignment horizontal="center" vertical="center"/>
      <protection/>
    </xf>
    <xf numFmtId="3" fontId="7" fillId="0" borderId="15" xfId="58" applyNumberFormat="1" applyFont="1" applyFill="1" applyBorder="1" applyAlignment="1">
      <alignment horizontal="right" vertical="center"/>
      <protection/>
    </xf>
    <xf numFmtId="0" fontId="7" fillId="0" borderId="15" xfId="58" applyFont="1" applyFill="1" applyBorder="1" applyAlignment="1">
      <alignment horizontal="center" vertical="center"/>
      <protection/>
    </xf>
    <xf numFmtId="0" fontId="2" fillId="0" borderId="16" xfId="58" applyBorder="1" applyAlignment="1">
      <alignment horizontal="left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6" fillId="0" borderId="18" xfId="58" applyFont="1" applyFill="1" applyBorder="1" applyAlignment="1">
      <alignment horizontal="center" vertical="center"/>
      <protection/>
    </xf>
    <xf numFmtId="3" fontId="7" fillId="0" borderId="18" xfId="58" applyNumberFormat="1" applyFont="1" applyFill="1" applyBorder="1" applyAlignment="1">
      <alignment horizontal="right" vertical="center"/>
      <protection/>
    </xf>
    <xf numFmtId="176" fontId="2" fillId="0" borderId="0" xfId="54" applyNumberFormat="1" applyFont="1" applyFill="1" applyBorder="1" applyAlignment="1" applyProtection="1">
      <alignment vertical="center"/>
      <protection/>
    </xf>
    <xf numFmtId="3" fontId="8" fillId="0" borderId="18" xfId="58" applyNumberFormat="1" applyFont="1" applyFill="1" applyBorder="1" applyAlignment="1">
      <alignment horizontal="right" vertical="center"/>
      <protection/>
    </xf>
    <xf numFmtId="3" fontId="2" fillId="0" borderId="0" xfId="58" applyNumberFormat="1" applyAlignment="1">
      <alignment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3" fontId="7" fillId="0" borderId="19" xfId="58" applyNumberFormat="1" applyFont="1" applyFill="1" applyBorder="1" applyAlignment="1">
      <alignment horizontal="right" vertical="center"/>
      <protection/>
    </xf>
    <xf numFmtId="0" fontId="3" fillId="0" borderId="0" xfId="58" applyFont="1" applyAlignment="1">
      <alignment vertical="center" wrapText="1"/>
      <protection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强调文字颜色 6" xfId="20"/>
    <cellStyle name="20% - 强调文字颜色 5" xfId="21"/>
    <cellStyle name="20% - 强调文字颜色 4" xfId="22"/>
    <cellStyle name="强调文字颜色 4" xfId="23"/>
    <cellStyle name="60% - 强调文字颜色 6" xfId="24"/>
    <cellStyle name="40% - 强调文字颜色 3" xfId="25"/>
    <cellStyle name="强调文字颜色 3" xfId="26"/>
    <cellStyle name="60% - 强调文字颜色 2" xfId="27"/>
    <cellStyle name="60% - 强调文字颜色 5" xfId="28"/>
    <cellStyle name="40% - 强调文字颜色 2" xfId="29"/>
    <cellStyle name="40% - 强调文字颜色 5" xfId="30"/>
    <cellStyle name="20% - 强调文字颜色 2" xfId="31"/>
    <cellStyle name="标题" xfId="32"/>
    <cellStyle name="已访问的超链接" xfId="33"/>
    <cellStyle name="检查单元格" xfId="34"/>
    <cellStyle name="标题 1" xfId="35"/>
    <cellStyle name="输入" xfId="36"/>
    <cellStyle name="超链接" xfId="37"/>
    <cellStyle name="输出" xfId="38"/>
    <cellStyle name="40% - 强调文字颜色 6" xfId="39"/>
    <cellStyle name="20% - 强调文字颜色 3" xfId="40"/>
    <cellStyle name="货币[0]" xfId="41"/>
    <cellStyle name="标题 3" xfId="42"/>
    <cellStyle name="解释性文本" xfId="43"/>
    <cellStyle name="计算" xfId="44"/>
    <cellStyle name="60% - 强调文字颜色 1" xfId="45"/>
    <cellStyle name="千位分隔[0]" xfId="46"/>
    <cellStyle name="60% - 强调文字颜色 3" xfId="47"/>
    <cellStyle name="注释" xfId="48"/>
    <cellStyle name="好" xfId="49"/>
    <cellStyle name="货币" xfId="50"/>
    <cellStyle name="千位分隔" xfId="51"/>
    <cellStyle name="标题 2" xfId="52"/>
    <cellStyle name="标题 4" xfId="53"/>
    <cellStyle name="百分比" xfId="54"/>
    <cellStyle name="链接单元格" xfId="55"/>
    <cellStyle name="40% - 强调文字颜色 4" xfId="56"/>
    <cellStyle name="20% - 强调文字颜色 1" xfId="57"/>
    <cellStyle name="常规 2 2" xfId="58"/>
    <cellStyle name="强调文字颜色 5" xfId="59"/>
    <cellStyle name="汇总" xfId="60"/>
    <cellStyle name="强调文字颜色 2" xfId="61"/>
    <cellStyle name="差" xfId="62"/>
    <cellStyle name="20% - 强调文字颜色 6" xfId="63"/>
    <cellStyle name="警告文本" xfId="64"/>
    <cellStyle name="适中" xfId="65"/>
    <cellStyle name="强调文字颜色 1" xfId="66"/>
    <cellStyle name="60% - 强调文字颜色 4" xfId="67"/>
    <cellStyle name="40% - 强调文字颜色 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6"/>
  <sheetViews>
    <sheetView tabSelected="1" workbookViewId="0" topLeftCell="A11">
      <selection activeCell="E12" sqref="E12"/>
    </sheetView>
  </sheetViews>
  <sheetFormatPr defaultColWidth="9.00390625" defaultRowHeight="15"/>
  <cols>
    <col min="1" max="1" width="47.57421875" style="1" customWidth="1"/>
    <col min="2" max="2" width="17.8515625" style="1" customWidth="1"/>
    <col min="3" max="3" width="14.421875" style="1" customWidth="1"/>
    <col min="4" max="4" width="47.57421875" style="1" customWidth="1"/>
    <col min="5" max="5" width="14.7109375" style="1" customWidth="1"/>
    <col min="6" max="6" width="15.7109375" style="1" customWidth="1"/>
    <col min="7" max="7" width="13.7109375" style="1" hidden="1" customWidth="1"/>
    <col min="8" max="10" width="9.00390625" style="1" hidden="1" customWidth="1"/>
    <col min="11" max="11" width="57.28125" style="1" hidden="1" customWidth="1"/>
    <col min="12" max="16384" width="9.00390625" style="1" customWidth="1"/>
  </cols>
  <sheetData>
    <row r="1" s="1" customFormat="1" ht="21.75" customHeight="1">
      <c r="A1" s="2" t="s">
        <v>0</v>
      </c>
    </row>
    <row r="2" spans="1:6" s="1" customFormat="1" ht="32" customHeight="1">
      <c r="A2" s="3" t="s">
        <v>1</v>
      </c>
      <c r="B2" s="3"/>
      <c r="C2" s="3"/>
      <c r="D2" s="3"/>
      <c r="E2" s="3"/>
      <c r="F2" s="3"/>
    </row>
    <row r="3" spans="1:6" s="1" customFormat="1" ht="21" customHeight="1">
      <c r="A3" s="4" t="s">
        <v>2</v>
      </c>
      <c r="B3" s="4"/>
      <c r="C3" s="4"/>
      <c r="D3" s="4"/>
      <c r="E3" s="4"/>
      <c r="F3" s="4"/>
    </row>
    <row r="4" spans="1:6" s="1" customFormat="1" ht="30.75" customHeight="1">
      <c r="A4" s="5" t="s">
        <v>3</v>
      </c>
      <c r="B4" s="6"/>
      <c r="C4" s="6"/>
      <c r="D4" s="6" t="s">
        <v>4</v>
      </c>
      <c r="E4" s="6"/>
      <c r="F4" s="28"/>
    </row>
    <row r="5" spans="1:6" s="1" customFormat="1" ht="28.5" customHeight="1">
      <c r="A5" s="7" t="s">
        <v>5</v>
      </c>
      <c r="B5" s="8" t="s">
        <v>6</v>
      </c>
      <c r="C5" s="8" t="s">
        <v>7</v>
      </c>
      <c r="D5" s="8" t="s">
        <v>5</v>
      </c>
      <c r="E5" s="8" t="s">
        <v>6</v>
      </c>
      <c r="F5" s="29" t="s">
        <v>7</v>
      </c>
    </row>
    <row r="6" spans="1:7" s="1" customFormat="1" ht="28.5" customHeight="1">
      <c r="A6" s="9" t="s">
        <v>8</v>
      </c>
      <c r="B6" s="10">
        <f>SUM(B7:B8)</f>
        <v>104961</v>
      </c>
      <c r="C6" s="10">
        <f>SUM(C7:C8)</f>
        <v>119318</v>
      </c>
      <c r="D6" s="11" t="s">
        <v>9</v>
      </c>
      <c r="E6" s="10">
        <f>SUM(E7)</f>
        <v>7</v>
      </c>
      <c r="F6" s="30">
        <f>SUM(F7)</f>
        <v>0</v>
      </c>
      <c r="G6" s="31">
        <f>C6/B6-1</f>
        <v>0.136784138870628</v>
      </c>
    </row>
    <row r="7" spans="1:7" s="1" customFormat="1" ht="28.5" customHeight="1">
      <c r="A7" s="12" t="s">
        <v>10</v>
      </c>
      <c r="B7" s="13">
        <v>104007</v>
      </c>
      <c r="C7" s="14">
        <v>118000</v>
      </c>
      <c r="D7" s="15" t="s">
        <v>11</v>
      </c>
      <c r="E7" s="13">
        <v>7</v>
      </c>
      <c r="F7" s="32">
        <v>0</v>
      </c>
      <c r="G7" s="31">
        <f>C7/B7-1</f>
        <v>0.13453902141202</v>
      </c>
    </row>
    <row r="8" spans="1:16" s="1" customFormat="1" ht="24.95" customHeight="1">
      <c r="A8" s="12" t="s">
        <v>12</v>
      </c>
      <c r="B8" s="13">
        <f>SUM(B9:B10)</f>
        <v>954</v>
      </c>
      <c r="C8" s="13">
        <f>SUM(C9:C10)</f>
        <v>1318</v>
      </c>
      <c r="D8" s="11" t="s">
        <v>13</v>
      </c>
      <c r="E8" s="10">
        <f>SUM(E9)</f>
        <v>23293</v>
      </c>
      <c r="F8" s="30">
        <f>SUM(F9:F10)</f>
        <v>25380.45</v>
      </c>
      <c r="G8" s="31">
        <f>C8/B8-1</f>
        <v>0.381551362683438</v>
      </c>
      <c r="I8" s="1">
        <v>0.254023182758072</v>
      </c>
      <c r="N8" s="15"/>
      <c r="O8" s="13"/>
      <c r="P8" s="32"/>
    </row>
    <row r="9" spans="1:9" s="1" customFormat="1" ht="24.95" customHeight="1">
      <c r="A9" s="16" t="s">
        <v>14</v>
      </c>
      <c r="B9" s="13">
        <v>590</v>
      </c>
      <c r="C9" s="13">
        <v>934</v>
      </c>
      <c r="D9" s="15" t="s">
        <v>15</v>
      </c>
      <c r="E9" s="13">
        <v>23293</v>
      </c>
      <c r="F9" s="32">
        <f>7859+8000+2504+1522+320.45-425</f>
        <v>19780.45</v>
      </c>
      <c r="G9" s="31">
        <f>C9/B9-1</f>
        <v>0.583050847457627</v>
      </c>
      <c r="H9" s="33" t="e">
        <v>#REF!</v>
      </c>
      <c r="I9" s="1">
        <v>0.455532187136911</v>
      </c>
    </row>
    <row r="10" spans="1:8" s="1" customFormat="1" ht="24.95" customHeight="1">
      <c r="A10" s="16" t="s">
        <v>16</v>
      </c>
      <c r="B10" s="13">
        <v>364</v>
      </c>
      <c r="C10" s="13">
        <v>384</v>
      </c>
      <c r="D10" s="15" t="s">
        <v>17</v>
      </c>
      <c r="E10" s="13" t="s">
        <v>18</v>
      </c>
      <c r="F10" s="32">
        <v>5600</v>
      </c>
      <c r="G10" s="31">
        <f>C10/B10-1</f>
        <v>0.054945054945055</v>
      </c>
      <c r="H10" s="33"/>
    </row>
    <row r="11" spans="1:8" s="1" customFormat="1" ht="24.95" customHeight="1">
      <c r="A11" s="9" t="s">
        <v>19</v>
      </c>
      <c r="B11" s="10">
        <f>SUM(B12:B12)</f>
        <v>2257</v>
      </c>
      <c r="C11" s="10">
        <f aca="true" t="shared" si="0" ref="C11:C15">SUM(C12)</f>
        <v>0</v>
      </c>
      <c r="D11" s="11" t="s">
        <v>20</v>
      </c>
      <c r="E11" s="30">
        <f>SUM(E12:E13)</f>
        <v>32876.84</v>
      </c>
      <c r="F11" s="30">
        <f>SUM(F12:F13)</f>
        <v>39310</v>
      </c>
      <c r="G11" s="31"/>
      <c r="H11" s="33"/>
    </row>
    <row r="12" spans="1:8" s="1" customFormat="1" ht="24.95" customHeight="1">
      <c r="A12" s="12" t="s">
        <v>21</v>
      </c>
      <c r="B12" s="13">
        <v>2257</v>
      </c>
      <c r="C12" s="13">
        <v>0</v>
      </c>
      <c r="D12" s="15" t="s">
        <v>22</v>
      </c>
      <c r="E12" s="13">
        <v>31766.62</v>
      </c>
      <c r="F12" s="32">
        <v>37933</v>
      </c>
      <c r="G12" s="31">
        <f aca="true" t="shared" si="1" ref="G12:G25">C11/B11-1</f>
        <v>-1</v>
      </c>
      <c r="H12" s="33"/>
    </row>
    <row r="13" spans="1:11" s="1" customFormat="1" ht="24.95" customHeight="1">
      <c r="A13" s="9" t="s">
        <v>23</v>
      </c>
      <c r="B13" s="10">
        <f aca="true" t="shared" si="2" ref="B13:B17">SUM(B14)</f>
        <v>8625</v>
      </c>
      <c r="C13" s="10">
        <f t="shared" si="0"/>
        <v>25754</v>
      </c>
      <c r="D13" s="15" t="s">
        <v>24</v>
      </c>
      <c r="E13" s="13">
        <v>1110.22</v>
      </c>
      <c r="F13" s="32">
        <v>1377</v>
      </c>
      <c r="G13" s="31">
        <f t="shared" si="1"/>
        <v>-1</v>
      </c>
      <c r="K13" s="36" t="s">
        <v>25</v>
      </c>
    </row>
    <row r="14" spans="1:7" s="1" customFormat="1" ht="24.95" customHeight="1">
      <c r="A14" s="17" t="s">
        <v>26</v>
      </c>
      <c r="B14" s="13">
        <v>8625</v>
      </c>
      <c r="C14" s="13">
        <f>25686+65+3</f>
        <v>25754</v>
      </c>
      <c r="D14" s="18" t="s">
        <v>27</v>
      </c>
      <c r="E14" s="13">
        <v>820</v>
      </c>
      <c r="F14" s="32">
        <v>954</v>
      </c>
      <c r="G14" s="31">
        <f t="shared" si="1"/>
        <v>1.98597101449275</v>
      </c>
    </row>
    <row r="15" spans="1:7" s="1" customFormat="1" ht="24.95" customHeight="1">
      <c r="A15" s="9" t="s">
        <v>28</v>
      </c>
      <c r="B15" s="10">
        <f t="shared" si="2"/>
        <v>34000</v>
      </c>
      <c r="C15" s="10">
        <f t="shared" si="0"/>
        <v>41300</v>
      </c>
      <c r="D15" s="18" t="s">
        <v>29</v>
      </c>
      <c r="E15" s="13">
        <v>290.22</v>
      </c>
      <c r="F15" s="32">
        <v>423</v>
      </c>
      <c r="G15" s="31">
        <f t="shared" si="1"/>
        <v>1.98597101449275</v>
      </c>
    </row>
    <row r="16" spans="1:7" s="1" customFormat="1" ht="24.95" customHeight="1">
      <c r="A16" s="17" t="s">
        <v>30</v>
      </c>
      <c r="B16" s="13">
        <v>34000</v>
      </c>
      <c r="C16" s="13">
        <v>41300</v>
      </c>
      <c r="D16" s="11" t="s">
        <v>31</v>
      </c>
      <c r="E16" s="10">
        <f>SUM(E17:E18)</f>
        <v>91454</v>
      </c>
      <c r="F16" s="30">
        <f>SUM(F17:F18)</f>
        <v>118806</v>
      </c>
      <c r="G16" s="31">
        <f t="shared" si="1"/>
        <v>0.214705882352941</v>
      </c>
    </row>
    <row r="17" spans="1:7" s="1" customFormat="1" ht="24.95" customHeight="1">
      <c r="A17" s="9" t="s">
        <v>32</v>
      </c>
      <c r="B17" s="10">
        <f t="shared" si="2"/>
        <v>562</v>
      </c>
      <c r="C17" s="10">
        <f>SUM(C18)</f>
        <v>1315</v>
      </c>
      <c r="D17" s="19" t="s">
        <v>33</v>
      </c>
      <c r="E17" s="13">
        <v>65700</v>
      </c>
      <c r="F17" s="32">
        <v>116425</v>
      </c>
      <c r="G17" s="31">
        <f t="shared" si="1"/>
        <v>0.214705882352941</v>
      </c>
    </row>
    <row r="18" spans="1:7" s="1" customFormat="1" ht="24.95" customHeight="1">
      <c r="A18" s="15" t="s">
        <v>34</v>
      </c>
      <c r="B18" s="13">
        <v>562</v>
      </c>
      <c r="C18" s="13">
        <v>1315</v>
      </c>
      <c r="D18" s="19" t="s">
        <v>35</v>
      </c>
      <c r="E18" s="13">
        <f>25686+65+3</f>
        <v>25754</v>
      </c>
      <c r="F18" s="32">
        <v>2381</v>
      </c>
      <c r="G18" s="31">
        <f t="shared" si="1"/>
        <v>1.33985765124555</v>
      </c>
    </row>
    <row r="19" spans="1:7" s="1" customFormat="1" ht="24.95" customHeight="1">
      <c r="A19" s="20"/>
      <c r="B19" s="20"/>
      <c r="C19" s="20"/>
      <c r="D19" s="11" t="s">
        <v>36</v>
      </c>
      <c r="E19" s="10">
        <f>SUM(E20)</f>
        <v>2665</v>
      </c>
      <c r="F19" s="30">
        <f>SUM(F20)</f>
        <v>4155</v>
      </c>
      <c r="G19" s="31">
        <f t="shared" si="1"/>
        <v>1.33985765124555</v>
      </c>
    </row>
    <row r="20" spans="1:7" s="1" customFormat="1" ht="24.95" customHeight="1">
      <c r="A20" s="15"/>
      <c r="B20" s="13"/>
      <c r="C20" s="13"/>
      <c r="D20" s="19" t="s">
        <v>37</v>
      </c>
      <c r="E20" s="13">
        <v>2665</v>
      </c>
      <c r="F20" s="32">
        <v>4155</v>
      </c>
      <c r="G20" s="31" t="e">
        <f aca="true" t="shared" si="3" ref="G20:G25">C20/B20-1</f>
        <v>#DIV/0!</v>
      </c>
    </row>
    <row r="21" spans="1:7" s="1" customFormat="1" ht="24.95" customHeight="1">
      <c r="A21" s="15"/>
      <c r="B21" s="13"/>
      <c r="C21" s="13"/>
      <c r="D21" s="11" t="s">
        <v>38</v>
      </c>
      <c r="E21" s="10">
        <f>SUM(E22)</f>
        <v>29</v>
      </c>
      <c r="F21" s="30">
        <f>SUM(F22)</f>
        <v>36</v>
      </c>
      <c r="G21" s="31" t="e">
        <f t="shared" si="3"/>
        <v>#DIV/0!</v>
      </c>
    </row>
    <row r="22" spans="1:7" s="1" customFormat="1" ht="24.95" customHeight="1">
      <c r="A22" s="21"/>
      <c r="B22" s="22"/>
      <c r="C22" s="22"/>
      <c r="D22" s="19" t="s">
        <v>39</v>
      </c>
      <c r="E22" s="13">
        <v>29</v>
      </c>
      <c r="F22" s="32">
        <v>36</v>
      </c>
      <c r="G22" s="31" t="e">
        <f t="shared" si="3"/>
        <v>#DIV/0!</v>
      </c>
    </row>
    <row r="23" spans="1:7" s="1" customFormat="1" ht="24.95" customHeight="1">
      <c r="A23" s="21"/>
      <c r="B23" s="22"/>
      <c r="C23" s="22"/>
      <c r="D23" s="11" t="s">
        <v>40</v>
      </c>
      <c r="E23" s="10">
        <f>SUM(E24:E24)</f>
        <v>80</v>
      </c>
      <c r="F23" s="30">
        <f>SUM(F24:F24)</f>
        <v>0</v>
      </c>
      <c r="G23" s="31" t="e">
        <f t="shared" si="3"/>
        <v>#DIV/0!</v>
      </c>
    </row>
    <row r="24" spans="1:7" s="1" customFormat="1" ht="24.95" customHeight="1">
      <c r="A24" s="9"/>
      <c r="B24" s="13"/>
      <c r="C24" s="13"/>
      <c r="D24" s="23" t="s">
        <v>41</v>
      </c>
      <c r="E24" s="34">
        <v>80</v>
      </c>
      <c r="F24" s="32">
        <v>0</v>
      </c>
      <c r="G24" s="31" t="e">
        <f t="shared" si="3"/>
        <v>#DIV/0!</v>
      </c>
    </row>
    <row r="25" spans="1:7" s="1" customFormat="1" ht="24.95" customHeight="1">
      <c r="A25" s="24" t="s">
        <v>42</v>
      </c>
      <c r="B25" s="25">
        <f>SUM(B6,B11,B13,B15,B17)</f>
        <v>150405</v>
      </c>
      <c r="C25" s="25">
        <f>SUM(C6,C11,C13,C15,C17)</f>
        <v>187687</v>
      </c>
      <c r="D25" s="26" t="s">
        <v>43</v>
      </c>
      <c r="E25" s="35">
        <f>SUM(E6,E8,E11,E16,E19,E21,E23)</f>
        <v>150404.84</v>
      </c>
      <c r="F25" s="35">
        <f>SUM(F6,F8,F11,F16,F19,F21,F23)</f>
        <v>187687.45</v>
      </c>
      <c r="G25" s="31">
        <f t="shared" si="3"/>
        <v>0.247877397692896</v>
      </c>
    </row>
    <row r="26" spans="1:6" s="1" customFormat="1" ht="24.75" customHeight="1">
      <c r="A26" s="27"/>
      <c r="B26" s="27"/>
      <c r="C26" s="27"/>
      <c r="D26" s="27"/>
      <c r="E26" s="27"/>
      <c r="F26" s="27"/>
    </row>
  </sheetData>
  <mergeCells count="4">
    <mergeCell ref="A2:F2"/>
    <mergeCell ref="A3:F3"/>
    <mergeCell ref="A4:C4"/>
    <mergeCell ref="D4:F4"/>
  </mergeCells>
  <printOptions horizontalCentered="1" verticalCentered="1"/>
  <pageMargins left="0.393055555555556" right="0.393055555555556" top="0.393055555555556" bottom="0.393055555555556" header="0" footer="0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黄雄</dc:creator>
  <cp:keywords/>
  <dc:description/>
  <cp:lastModifiedBy>yt</cp:lastModifiedBy>
  <dcterms:created xsi:type="dcterms:W3CDTF">2022-01-06T14:32:00Z</dcterms:created>
  <dcterms:modified xsi:type="dcterms:W3CDTF">2023-06-15T15:12:41Z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